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kara\Desktop\EQAA\EQA Grid 2021 Edition\June edition 2021\"/>
    </mc:Choice>
  </mc:AlternateContent>
  <bookViews>
    <workbookView xWindow="0" yWindow="0" windowWidth="19200" windowHeight="705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8" i="1" l="1"/>
  <c r="U77" i="1"/>
  <c r="U76" i="1"/>
  <c r="U75" i="1"/>
  <c r="U61" i="1" l="1"/>
  <c r="U60" i="1"/>
  <c r="U59" i="1"/>
  <c r="U58" i="1"/>
  <c r="U57" i="1"/>
  <c r="U56" i="1"/>
  <c r="U55" i="1"/>
  <c r="U69" i="1"/>
  <c r="U68" i="1"/>
  <c r="U67" i="1"/>
  <c r="U49" i="1"/>
  <c r="U48" i="1"/>
  <c r="U47" i="1"/>
  <c r="U41" i="1"/>
  <c r="U40" i="1"/>
  <c r="U39" i="1"/>
  <c r="U38" i="1"/>
  <c r="U37" i="1"/>
  <c r="U36" i="1"/>
  <c r="U35" i="1"/>
  <c r="U34" i="1"/>
  <c r="U32" i="1"/>
  <c r="U31" i="1"/>
  <c r="U25" i="1" l="1"/>
  <c r="V25" i="1" s="1"/>
  <c r="U24" i="1"/>
  <c r="V24" i="1" s="1"/>
  <c r="U22" i="1"/>
  <c r="V22" i="1" s="1"/>
  <c r="U21" i="1"/>
  <c r="V21" i="1" s="1"/>
  <c r="U20" i="1"/>
  <c r="V20" i="1" s="1"/>
  <c r="U86" i="1"/>
  <c r="V86" i="1" s="1"/>
  <c r="U85" i="1"/>
  <c r="V85" i="1" s="1"/>
  <c r="U84" i="1"/>
  <c r="V76" i="1"/>
  <c r="V77" i="1"/>
  <c r="V78" i="1"/>
  <c r="V75" i="1"/>
  <c r="V68" i="1"/>
  <c r="V69" i="1"/>
  <c r="V67" i="1"/>
  <c r="V56" i="1"/>
  <c r="V57" i="1"/>
  <c r="V58" i="1"/>
  <c r="V59" i="1"/>
  <c r="V60" i="1"/>
  <c r="V61" i="1"/>
  <c r="V55" i="1"/>
  <c r="V48" i="1"/>
  <c r="V49" i="1"/>
  <c r="V47" i="1"/>
  <c r="V32" i="1"/>
  <c r="V34" i="1"/>
  <c r="V35" i="1"/>
  <c r="V36" i="1"/>
  <c r="V37" i="1"/>
  <c r="V38" i="1"/>
  <c r="V39" i="1"/>
  <c r="V40" i="1"/>
  <c r="V41" i="1"/>
  <c r="V31" i="1"/>
  <c r="V81" i="1" l="1"/>
  <c r="T100" i="1" s="1"/>
  <c r="V72" i="1"/>
  <c r="T99" i="1" s="1"/>
  <c r="V52" i="1"/>
  <c r="T97" i="1" s="1"/>
  <c r="V64" i="1"/>
  <c r="T98" i="1" s="1"/>
  <c r="V44" i="1"/>
  <c r="T96" i="1" s="1"/>
  <c r="Q65" i="1"/>
  <c r="M99" i="1" s="1"/>
  <c r="Q73" i="1"/>
  <c r="V28" i="1"/>
  <c r="T95" i="1" s="1"/>
  <c r="Q18" i="1"/>
  <c r="M95" i="1" s="1"/>
  <c r="Q29" i="1"/>
  <c r="O96" i="1" s="1"/>
  <c r="Q53" i="1"/>
  <c r="Q98" i="1" s="1"/>
  <c r="Q45" i="1"/>
  <c r="M97" i="1" s="1"/>
  <c r="V84" i="1"/>
  <c r="Q82" i="1" l="1"/>
  <c r="O101" i="1" s="1"/>
  <c r="V89" i="1"/>
  <c r="T101" i="1" s="1"/>
  <c r="K104" i="1" s="1"/>
  <c r="C10" i="1" s="1"/>
  <c r="O99" i="1"/>
  <c r="K99" i="1"/>
  <c r="Q99" i="1"/>
  <c r="M98" i="1"/>
  <c r="K98" i="1"/>
  <c r="O98" i="1"/>
  <c r="O97" i="1"/>
  <c r="Q97" i="1"/>
  <c r="K97" i="1"/>
  <c r="M96" i="1"/>
  <c r="K96" i="1"/>
  <c r="Q96" i="1"/>
  <c r="Q95" i="1"/>
  <c r="O95" i="1"/>
  <c r="K95" i="1"/>
  <c r="T102" i="1" l="1"/>
  <c r="Q100" i="1"/>
  <c r="Q101" i="1"/>
  <c r="M101" i="1"/>
  <c r="K101" i="1"/>
  <c r="M100" i="1"/>
  <c r="O100" i="1"/>
  <c r="O102" i="1" s="1"/>
  <c r="K100" i="1"/>
  <c r="K102" i="1" l="1"/>
  <c r="Q102" i="1"/>
  <c r="M102" i="1"/>
</calcChain>
</file>

<file path=xl/sharedStrings.xml><?xml version="1.0" encoding="utf-8"?>
<sst xmlns="http://schemas.openxmlformats.org/spreadsheetml/2006/main" count="201" uniqueCount="126">
  <si>
    <t>Organizational unit:</t>
  </si>
  <si>
    <t>Year of report:</t>
  </si>
  <si>
    <t>Title of evaluation report:</t>
  </si>
  <si>
    <t>Overall quality of report:</t>
  </si>
  <si>
    <t>Date of assessment:</t>
  </si>
  <si>
    <t>Overall comments:</t>
  </si>
  <si>
    <t>Assessment Levels</t>
  </si>
  <si>
    <t>Very Good</t>
  </si>
  <si>
    <t>strong, above average, best practice</t>
  </si>
  <si>
    <t>Good</t>
  </si>
  <si>
    <t>satisfactory, respectable</t>
  </si>
  <si>
    <t>Fair</t>
  </si>
  <si>
    <t>with some weaknesses, still acceptable</t>
  </si>
  <si>
    <t>Unsatisfactory</t>
  </si>
  <si>
    <t>weak, does not meet minimal quality standards</t>
  </si>
  <si>
    <t>Quality Assessment Criteria</t>
  </si>
  <si>
    <r>
      <t xml:space="preserve">Insert </t>
    </r>
    <r>
      <rPr>
        <i/>
        <u/>
        <sz val="11"/>
        <color theme="1"/>
        <rFont val="Gill Sans MT"/>
        <family val="2"/>
      </rPr>
      <t>assessment level</t>
    </r>
    <r>
      <rPr>
        <i/>
        <sz val="11"/>
        <color theme="1"/>
        <rFont val="Gill Sans MT"/>
        <family val="2"/>
      </rPr>
      <t xml:space="preserve"> followed by main </t>
    </r>
    <r>
      <rPr>
        <i/>
        <u/>
        <sz val="11"/>
        <color theme="1"/>
        <rFont val="Gill Sans MT"/>
        <family val="2"/>
      </rPr>
      <t>comments</t>
    </r>
    <r>
      <rPr>
        <i/>
        <sz val="11"/>
        <color theme="1"/>
        <rFont val="Gill Sans MT"/>
        <family val="2"/>
      </rPr>
      <t>.</t>
    </r>
    <r>
      <rPr>
        <sz val="11"/>
        <color theme="1"/>
        <rFont val="Gill Sans MT"/>
        <family val="2"/>
      </rPr>
      <t xml:space="preserve"> (use ‘shading’ function to give cells corresponding colour)</t>
    </r>
  </si>
  <si>
    <t>1. Structure and Clarity of Reporting</t>
  </si>
  <si>
    <t>Yes
No
Partial</t>
  </si>
  <si>
    <t>Assessment Level:</t>
  </si>
  <si>
    <t xml:space="preserve">To ensure the report is comprehensive and user-friendly  </t>
  </si>
  <si>
    <t>1. Is the report structured in a logical way?  Is the report easy to read and understand (i.e. written in an accessible language appropriate for the intended audience) with minimal grammatical, spelling or punctuation errors? Is there a clear distinction made between analysis/findings, conclusions, recommendations and lessons learned (where applicable)?</t>
  </si>
  <si>
    <t>Yes</t>
  </si>
  <si>
    <r>
      <t xml:space="preserve">3. Do the annexes contain – at a minimum – the ToRs; a bibliography; a list of interviewees; the evaluation matrix; methodological and data collection tools used (e.g. interview guides; focus group notes, outline of surveys)?
</t>
    </r>
    <r>
      <rPr>
        <b/>
        <i/>
        <sz val="11"/>
        <color rgb="FF00B050"/>
        <rFont val="Gill Sans MT"/>
        <family val="2"/>
      </rPr>
      <t xml:space="preserve">Note: YES - the  report contains all the annexes indicated. PARTIAL - if the report is missing the ToRs or the bibliography in the annexes. NO - if the report is missing any of the following annexes: a list of interviewees; the evaluation matrix; methodological and data collection tools used (e.g. interview guides; focus group notes, outline of surveys).
</t>
    </r>
  </si>
  <si>
    <t>Executive summary</t>
  </si>
  <si>
    <t>4. Is an executive summary written as a stand-alone section, presenting the  i) Purpose; ii) Objectives, scope and brief description of interventions; iii) intended audience; iv) Methodology; v) Main results; Vi) Conclusions and Recommendations?</t>
  </si>
  <si>
    <t>2. Design and Methodology</t>
  </si>
  <si>
    <t>To ensure that the evaluation is put within its context</t>
  </si>
  <si>
    <t>1. Is the development and institutional context of the evaluation clearly described and constraints explained?</t>
  </si>
  <si>
    <t>2. Does the evaluation report discuss and assess the intervention logic and/or theory of change?</t>
  </si>
  <si>
    <t>To ensure a rigorous design and methodology</t>
  </si>
  <si>
    <t>3. Is the evaluation framework clearly described in the text and in the evaluation matrix? Does the evaluation matrix establish the evaluation questions, assumptions, indicators, data sources and methods for data collection?</t>
  </si>
  <si>
    <t>7. Are methodological limitations acknowledged and their effect on the evaluation described? Does the report discuss what was done to minimize such issues?</t>
  </si>
  <si>
    <t>3. Reliability of Data</t>
  </si>
  <si>
    <t xml:space="preserve">To ensure quality of data and robust data collection processes </t>
  </si>
  <si>
    <t>1. Did the evaluation triangulate data collected as appropriate?</t>
  </si>
  <si>
    <t>4. Analysis and Findings</t>
  </si>
  <si>
    <t>To ensure sound analysis and credible findings</t>
  </si>
  <si>
    <t>1. Are the findings substantiated by evidence?</t>
  </si>
  <si>
    <t xml:space="preserve">2. Is the basis for interpretations carefully described? </t>
  </si>
  <si>
    <t>3. Is the analysis presented against the evaluation questions?</t>
  </si>
  <si>
    <t>5. Does the analysis show different outcomes for different target groups, as relevant?</t>
  </si>
  <si>
    <t>6. Is the analysis presented against contextual factors?</t>
  </si>
  <si>
    <t>7. Does the analysis elaborate on cross-cutting issues such as equity and vulnerability, disability inclusion, gender equality and human rights?</t>
  </si>
  <si>
    <t>5. Conclusions</t>
  </si>
  <si>
    <t>To assess the validity of conclusions</t>
  </si>
  <si>
    <t>1. Do the conclusions flow clearly from the findings?</t>
  </si>
  <si>
    <t>2. Do the conclusions go beyond the findings and provide a thorough understanding of the underlying issues of the programme/initiative/system being evaluated and reflect as appropriate cross-cutting issues such as equality and vulnerability, disability inclusion, gender equality and human rights?</t>
  </si>
  <si>
    <t>3. Do the conclusions appear to convey the evaluators’ unbiased judgement?</t>
  </si>
  <si>
    <t>6. Recommendations</t>
  </si>
  <si>
    <t xml:space="preserve">To ensure the usefulness and clarity of recommendations </t>
  </si>
  <si>
    <t>1. Do recommendations flow logically from conclusions?</t>
  </si>
  <si>
    <t>2. Are the recommendations targeted at the intended users and action-oriented (with information on their human, financial and technical implications)?</t>
  </si>
  <si>
    <t>3. Do recommendations appear balanced and impartial and address, as relevant, key cross cutting issues such as equity and vulnerability, disability-inclusion, gender equality and human rights?</t>
  </si>
  <si>
    <r>
      <t>4. Are the recommendations prioritize</t>
    </r>
    <r>
      <rPr>
        <sz val="11"/>
        <rFont val="Gill Sans MT"/>
        <family val="2"/>
      </rPr>
      <t>d?</t>
    </r>
  </si>
  <si>
    <t>7. Gender</t>
  </si>
  <si>
    <t>0
1
2
3 (**)</t>
  </si>
  <si>
    <t>To assess the integration of Gender Equality and Empowerment of Women (GEEW)  (*)</t>
  </si>
  <si>
    <t>3. Do the evaluation findings, conclusions and recommendations reflect a gender analysis?</t>
  </si>
  <si>
    <t>(**) Scoring uses a four point scale (0-3).
0 = Not at all integrated. Applies when none of the elements under a criterion are met.
1 = Partially integrated. Applies when some minimal elements are met but further progress is needed and remedial action to meet the standard is required.
2 = Satisfactorily integrated. Applies when a satisfactory level has been reached and many of the elements are met but still improvement could be done.
3 = Fully integrated. Applies when all of the elements under a criterion are met, used and fully integrated in the evaluation and no remedial action is required.</t>
  </si>
  <si>
    <t>Overall Evaluation Quality Assessment</t>
  </si>
  <si>
    <t>Assessment Levels (*)</t>
  </si>
  <si>
    <t>Quality assessment criteria (scoring points*)</t>
  </si>
  <si>
    <t>Very good</t>
  </si>
  <si>
    <t>1. Structure and clarity of reporting, including executive summary (7)</t>
  </si>
  <si>
    <t>2. Design and methodology (13)</t>
  </si>
  <si>
    <t>3. Reliability of data (11)</t>
  </si>
  <si>
    <t>4. Analysis and findings (40)</t>
  </si>
  <si>
    <t>5. Conclusions (11)</t>
  </si>
  <si>
    <t>6. Recommendations (11)</t>
  </si>
  <si>
    <t>7. Integration of gender (7)</t>
  </si>
  <si>
    <t xml:space="preserve"> Total scoring points</t>
  </si>
  <si>
    <t>Overall assessment level of evaluation report</t>
  </si>
  <si>
    <t>Subcriteria Weight</t>
  </si>
  <si>
    <t>Weigted Score</t>
  </si>
  <si>
    <t xml:space="preserve">Good </t>
  </si>
  <si>
    <t xml:space="preserve">Fair </t>
  </si>
  <si>
    <t xml:space="preserve">Unsatisfactory </t>
  </si>
  <si>
    <t>Meets</t>
  </si>
  <si>
    <t xml:space="preserve">Approaches </t>
  </si>
  <si>
    <t xml:space="preserve">Misses </t>
  </si>
  <si>
    <t>7 to 9</t>
  </si>
  <si>
    <t>5 to 6</t>
  </si>
  <si>
    <t>Raw Score</t>
  </si>
  <si>
    <t xml:space="preserve">UN SWAP Rating </t>
  </si>
  <si>
    <t xml:space="preserve">EQA Rating </t>
  </si>
  <si>
    <t xml:space="preserve">Raw Score </t>
  </si>
  <si>
    <t xml:space="preserve">Criteria Weight </t>
  </si>
  <si>
    <t>Overall Score of Criteria 1</t>
  </si>
  <si>
    <t>Overall Score of Criteria 2</t>
  </si>
  <si>
    <t>Overall Score of Criteria 3</t>
  </si>
  <si>
    <t>Overall Score of Criteria 4</t>
  </si>
  <si>
    <t>Overall Score of Criteria 5</t>
  </si>
  <si>
    <t>Overall Score of Criteria 6</t>
  </si>
  <si>
    <t>Overall Score of Criteria 7</t>
  </si>
  <si>
    <t>Weighted Scores</t>
  </si>
  <si>
    <t>&gt; 85</t>
  </si>
  <si>
    <t>Total Score</t>
  </si>
  <si>
    <t>&lt; 50</t>
  </si>
  <si>
    <t xml:space="preserve">Overall Rating </t>
  </si>
  <si>
    <t>65 - 84</t>
  </si>
  <si>
    <t>50 - 64</t>
  </si>
  <si>
    <t>(*) This assessment criteria is fully based on the UN-SWAP Scoring Tool. Each sub-criteria shall be equally weighted.</t>
  </si>
  <si>
    <t>0 to 3</t>
  </si>
  <si>
    <t>Partial</t>
  </si>
  <si>
    <t>No</t>
  </si>
  <si>
    <t>Consideration of significant constraints (e.g. COVID-19 or civil unrest)</t>
  </si>
  <si>
    <t xml:space="preserve">The quality of this evaluation report has been hampered by exceptionally difficult circumstances: </t>
  </si>
  <si>
    <t>If yes, please explain:</t>
  </si>
  <si>
    <r>
      <t xml:space="preserve">2. Is the report of a reasonable length? (maximum pages for the main report, excluding annexes: 60 for institutional evaluations; 70 for CPEs; 80 for thematic evaluations)
</t>
    </r>
    <r>
      <rPr>
        <b/>
        <i/>
        <sz val="11"/>
        <color theme="2" tint="-0.499984740745262"/>
        <rFont val="Gill Sans MT"/>
        <family val="2"/>
      </rPr>
      <t xml:space="preserve">Note: YES - the report is within the indicated maximum page length. PARTIAL - the report exceeds the maximum page limit by 1- 5 pages. NO - the report exceeds the maximum page limit beyond  5 pages.  </t>
    </r>
    <r>
      <rPr>
        <sz val="11"/>
        <color theme="1"/>
        <rFont val="Gill Sans MT"/>
        <family val="2"/>
      </rPr>
      <t xml:space="preserve">
</t>
    </r>
    <r>
      <rPr>
        <sz val="11"/>
        <color rgb="FF00B050"/>
        <rFont val="Gill Sans MT"/>
        <family val="2"/>
      </rPr>
      <t xml:space="preserve">
</t>
    </r>
  </si>
  <si>
    <r>
      <t xml:space="preserve">5. Is the executive summary reasonably concise (e.g. with a maximum length of 5 pages)?
</t>
    </r>
    <r>
      <rPr>
        <b/>
        <i/>
        <sz val="11"/>
        <color theme="2" tint="-0.499984740745262"/>
        <rFont val="Gill Sans MT"/>
        <family val="2"/>
      </rPr>
      <t xml:space="preserve">Note: YES - the executive summary is within the indicated maximum page limit. PARTIAL - the executive summary exceeds the maximum page limit by 1 to 2 pages. NO - the executive summary exceeds the maximum page limit beyond 2 pages.  
</t>
    </r>
  </si>
  <si>
    <r>
      <t xml:space="preserve">5. Is there a comprehensive stakeholder map? Is the stakeholder consultation process clearly described (in particular, does it include the consultation of key stakeholders on draft recommendations)?
</t>
    </r>
    <r>
      <rPr>
        <b/>
        <i/>
        <sz val="11"/>
        <color theme="2" tint="-0.499984740745262"/>
        <rFont val="Gill Sans MT"/>
        <family val="2"/>
      </rPr>
      <t xml:space="preserve">Remember: Please address all three aspects of this sub-criteria in the comment: 1) is a comprehensive stakeholder map included (in either the report itself or the annexes) 2) Is the overall stakeholder consultation process described and 3) within the consultation process were key stakeholders consulted on the recommendations specifically? 4) does the evaluation stakeholder mapping and data collection methods involve vulnerable and marginalized groups, including persons with disabilities and their representative organizations?
</t>
    </r>
  </si>
  <si>
    <r>
      <t xml:space="preserve">6. Are the methods for analysis clearly described for all types of data?
</t>
    </r>
    <r>
      <rPr>
        <b/>
        <i/>
        <sz val="11"/>
        <color theme="2" tint="-0.499984740745262"/>
        <rFont val="Gill Sans MT"/>
        <family val="2"/>
      </rPr>
      <t>Remember:  This sub-criteria is asking about the data analysis methods used and whether they are clearly described - was contribution analysis used, or qualitative comparative analysis, for example, or descriptive statistics? Triangulation is not a method of analysis; it is a validation technique.</t>
    </r>
    <r>
      <rPr>
        <sz val="11"/>
        <color theme="2" tint="-0.499984740745262"/>
        <rFont val="Gill Sans MT"/>
        <family val="2"/>
      </rPr>
      <t xml:space="preserve">
</t>
    </r>
  </si>
  <si>
    <r>
      <t xml:space="preserve">8. Is the sampling strategy described?
</t>
    </r>
    <r>
      <rPr>
        <b/>
        <i/>
        <sz val="11"/>
        <color rgb="FF00B050"/>
        <rFont val="Gill Sans MT"/>
        <family val="2"/>
      </rPr>
      <t xml:space="preserve">
</t>
    </r>
    <r>
      <rPr>
        <b/>
        <i/>
        <sz val="11"/>
        <color theme="2" tint="-0.499984740745262"/>
        <rFont val="Gill Sans MT"/>
        <family val="2"/>
      </rPr>
      <t>This criteria is asking whether the methodological approach to determining the sample of stakeholders consulted and the sample of site visits is described.  
Reviewers should examine whether the evaluation report includes information on how the universe was determined; the sampling approach used (i.e. purposive); the indicators used to develop the sample to be consulted (or visited); the resulting sample; and importantly limitations to the approach (including any potential resulting bias).</t>
    </r>
    <r>
      <rPr>
        <sz val="11"/>
        <color theme="2" tint="-0.499984740745262"/>
        <rFont val="Gill Sans MT"/>
        <family val="2"/>
      </rPr>
      <t xml:space="preserve">
</t>
    </r>
    <r>
      <rPr>
        <sz val="11"/>
        <color theme="1"/>
        <rFont val="Gill Sans MT"/>
        <family val="2"/>
      </rPr>
      <t xml:space="preserve">
</t>
    </r>
    <r>
      <rPr>
        <i/>
        <sz val="11"/>
        <color rgb="FF00B050"/>
        <rFont val="Gill Sans MT"/>
        <family val="2"/>
      </rPr>
      <t xml:space="preserve">
</t>
    </r>
  </si>
  <si>
    <r>
      <t xml:space="preserve">9. Does the methodology enable the collection and analysis of disaggregated data?
</t>
    </r>
    <r>
      <rPr>
        <b/>
        <i/>
        <sz val="11"/>
        <color theme="2" tint="-0.499984740745262"/>
        <rFont val="Gill Sans MT"/>
        <family val="2"/>
      </rPr>
      <t>Remember: The default should be to disaggregate by sex. Whenever possible, this sub-criterion is also asking systematic disaggregation of data related to population groups (e.g. persons with disability) where there are implications related to UNFPA’s portfolio/interventions for these population groups.</t>
    </r>
    <r>
      <rPr>
        <sz val="11"/>
        <color theme="1"/>
        <rFont val="Gill Sans MT"/>
        <family val="2"/>
      </rPr>
      <t xml:space="preserve">
</t>
    </r>
    <r>
      <rPr>
        <b/>
        <i/>
        <sz val="11"/>
        <color rgb="FF00B050"/>
        <rFont val="Gill Sans MT"/>
        <family val="2"/>
      </rPr>
      <t xml:space="preserve">
</t>
    </r>
  </si>
  <si>
    <r>
      <t>10. Is the design and methodology appropriate for assessing the cross-cutting issues (equity a</t>
    </r>
    <r>
      <rPr>
        <sz val="11"/>
        <rFont val="Gill Sans MT"/>
        <family val="2"/>
      </rPr>
      <t>nd vulnerability, disability inclusion,</t>
    </r>
    <r>
      <rPr>
        <sz val="11"/>
        <color theme="1"/>
        <rFont val="Gill Sans MT"/>
        <family val="2"/>
      </rPr>
      <t xml:space="preserve"> gender equality and human rights)?
</t>
    </r>
    <r>
      <rPr>
        <b/>
        <i/>
        <sz val="11"/>
        <color theme="2" tint="-0.499984740745262"/>
        <rFont val="Gill Sans MT"/>
        <family val="2"/>
      </rPr>
      <t>Remember: This sub-criteria is asking about the evaluation methodology itself – specifically does the evaluation’s design / methodology ensure that the evaluation is able to assess the extent to which the country programme integrates cross-cutting issues across its portfolio of work? Therefore, we’re looking to see whether, for example, evaluation questions or indicators assess/capture the extent to which a human rights based approach to the development and implementation of the country programme was used (i.e. whether the evaluation queries/assesses whether beneficiaries/partners were consulted and through design process of the country programme); or whether the evaluation’s data collection methods capture the voices/perspectives of a range of stakeholders include beneficiaries/vulnerable/marginalized groups.</t>
    </r>
    <r>
      <rPr>
        <sz val="11"/>
        <color theme="2" tint="-0.499984740745262"/>
        <rFont val="Gill Sans MT"/>
        <family val="2"/>
      </rPr>
      <t xml:space="preserve">
</t>
    </r>
  </si>
  <si>
    <r>
      <t xml:space="preserve">2. Did the evaluation clearly identify and make use of reliable qualitative and quantitative data sources?
</t>
    </r>
    <r>
      <rPr>
        <b/>
        <i/>
        <sz val="11"/>
        <color theme="2" tint="-0.499984740745262"/>
        <rFont val="Gill Sans MT"/>
        <family val="2"/>
      </rPr>
      <t>Remember: Please address both parts of this sub-criteria, namely do the evaluators identify the sources of the qualitative and quantitative data they used and do they discuss the reliability (or lack thereof) of both?</t>
    </r>
  </si>
  <si>
    <r>
      <t xml:space="preserve">3. Is there evidence that data has been collected with a sensitivity to issues of discrimination and other ethical considerations?
</t>
    </r>
    <r>
      <rPr>
        <b/>
        <i/>
        <sz val="11"/>
        <color rgb="FF00B050"/>
        <rFont val="Gill Sans MT"/>
        <family val="2"/>
      </rPr>
      <t xml:space="preserve">
</t>
    </r>
    <r>
      <rPr>
        <b/>
        <i/>
        <sz val="11"/>
        <color theme="2" tint="-0.499984740745262"/>
        <rFont val="Gill Sans MT"/>
        <family val="2"/>
      </rPr>
      <t>Remember: Ensure that reviewers are assessing the sub-criteria is concerned with whether there is evidence in the report that evaluators' approach to data collection was sensitive to ethical considerations (i.e. consent, confidentiality, etc.) and were not discriminatory against particular groups' participation (i.e. were interviews or focus groups held in a location, at a time, in a setting, using language/translation, that is appropriate and respectful; and facilitates the participation of a full range of stakeholders,  including persons with disability). We are also interested if evaluators noted limitations in this regard. 
Note that mentioning/referencing UNEG standards in the report does not amount to evidence that the data was actually collected with a sensitivity to ethics and discrimination; the reviewer should assess whether there is evidence in the report of the UNEG standards actually being implemented.  If the UNEG documents/standards are referenced in the text, but the evaluators do not explain how/show evidence of the data being collected with a sensitivity to issues of discrimination, etc., this should be a "no".</t>
    </r>
    <r>
      <rPr>
        <sz val="11"/>
        <color theme="2" tint="-0.499984740745262"/>
        <rFont val="Gill Sans MT"/>
        <family val="2"/>
      </rPr>
      <t xml:space="preserve">
</t>
    </r>
  </si>
  <si>
    <r>
      <t xml:space="preserve">4. Are the cause and effect links between an intervention and its end results explained and any unintended outcomes highlighted?
</t>
    </r>
    <r>
      <rPr>
        <b/>
        <i/>
        <sz val="11"/>
        <color theme="2" tint="-0.499984740745262"/>
        <rFont val="Gill Sans MT"/>
        <family val="2"/>
      </rPr>
      <t xml:space="preserve">Remember: Please address both parts of the sub-criteria in the comment, namely: are the cause/effect links (between UNFPA contribution and outputs/contribution to results/outcomes) explained as well as the results and 2) are unintended outcomes discussed. On the latter, please note in the comment whether evaluators considered/looked for unintended outcomes and noted whether there were (or were not) any; or whether the report does not mention unintended outcomes.
</t>
    </r>
  </si>
  <si>
    <r>
      <t xml:space="preserve">1. Is GEEW integrated in the evaluation scope of analysis and indicators designed in a way that ensures GEEW-related data to be collected?
</t>
    </r>
    <r>
      <rPr>
        <b/>
        <i/>
        <sz val="11"/>
        <color theme="2" tint="-0.499984740745262"/>
        <rFont val="Gill Sans MT"/>
        <family val="2"/>
      </rPr>
      <t>Remember: Ensure that the reviewer does not confuse the content of the country programme with the approach to the evaluation.  This question is asking whether the evaluation criteria and questions are gender responsive and inclusion of GEWE dimenstions in its scope of analysis  (i.e. in the objectives for example) or the indicators the evaluation selects against which data will be collected so that the evaluation is able to assess whether the country programme is gender responsive.</t>
    </r>
    <r>
      <rPr>
        <b/>
        <i/>
        <sz val="11"/>
        <color rgb="FF00B050"/>
        <rFont val="Gill Sans MT"/>
        <family val="2"/>
      </rPr>
      <t xml:space="preserve">
</t>
    </r>
    <r>
      <rPr>
        <b/>
        <i/>
        <sz val="11"/>
        <color theme="2" tint="-0.499984740745262"/>
        <rFont val="Gill Sans MT"/>
        <family val="2"/>
      </rPr>
      <t xml:space="preserve">A general note on UNFPA programming:  While there may be evidence of gender being referred to as a cornerstone of UNFPA programming - in the sense that most UNFPA programmes target women and girls  - this does not necessarily mean that UNFPA’s work is gender/human rights responsive.  GEEW is about power and shifting resources, social norms, attitudes, laws and policies. One could work on comprehensive sexuality education, for example, in a way that further entrenches gendered norms or power dynamics (i.e. pathologizing LGBTQ communities; or reifying gender binaries by assuming heteronormativity); this would not be GEEW sensitive.  Another example: one could deliver sexual and reproductive health care that fails to adequately address the diverse health needs of women (i.e. women who are disabled, older women, LGBTQI women; conceptualizes women as mothers alone (meaning through the spectrum of reprodutive rights only, excluding their sexual rights); and/or holding biases against contraceptive options; again this would not be GEEW sensitive. </t>
    </r>
    <r>
      <rPr>
        <sz val="11"/>
        <color theme="1"/>
        <rFont val="Gill Sans MT"/>
        <family val="2"/>
      </rPr>
      <t xml:space="preserve">
</t>
    </r>
  </si>
  <si>
    <r>
      <t xml:space="preserve">2. Is a gender-responsive methodology used, including gender-responsive methods and tools, and data analysis techniques?  
</t>
    </r>
    <r>
      <rPr>
        <b/>
        <i/>
        <sz val="11"/>
        <color theme="2" tint="-0.499984740745262"/>
        <rFont val="Gill Sans MT"/>
        <family val="2"/>
      </rPr>
      <t>Remember: Ensure that the reviewer does not confuse the content of the country programme with the approach to the evaluation.  This sub-criteria is asking whether the evaluation criteria and evaluation questions (i.e. the evaluation itself) are gender responsive;  in other words, are  the criteria interpreted/operationalized and evaluations questions developed in a way that is able to capture whether (or not) gender equality/human rights/the empowerment of women has been integrated into UNFPA’s country programme/support (in the design/planning, implementation and results)?</t>
    </r>
    <r>
      <rPr>
        <sz val="11"/>
        <color theme="2" tint="-0.499984740745262"/>
        <rFont val="Gill Sans MT"/>
        <family val="2"/>
      </rPr>
      <t xml:space="preserve">
</t>
    </r>
    <r>
      <rPr>
        <b/>
        <i/>
        <sz val="11"/>
        <color theme="2" tint="-0.499984740745262"/>
        <rFont val="Gill Sans MT"/>
        <family val="2"/>
      </rPr>
      <t xml:space="preserve">
</t>
    </r>
  </si>
  <si>
    <r>
      <t xml:space="preserve">4. Are the tools for data collection described and their choice justified?
</t>
    </r>
    <r>
      <rPr>
        <b/>
        <i/>
        <sz val="11"/>
        <color theme="2" tint="-0.499984740745262"/>
        <rFont val="Gill Sans MT"/>
        <family val="2"/>
      </rPr>
      <t>Remember: Please address both aspects of this sub-criteria in the comment: 1) are data collection tools described (i.e. documentary review, interviews, focus group discussions etc.) and 2) is the rationale for their selection detailed</t>
    </r>
    <r>
      <rPr>
        <sz val="11"/>
        <color theme="2" tint="-0.499984740745262"/>
        <rFont val="Gill Sans MT"/>
        <family val="2"/>
      </rPr>
      <t xml:space="preserve">
</t>
    </r>
  </si>
  <si>
    <r>
      <t xml:space="preserve">a. Does the evaluation include an objective specific to assessment of human rights and gender equality considerations or was it mainstreamed in other objectives?  (Score: 0-3)
</t>
    </r>
    <r>
      <rPr>
        <sz val="11"/>
        <color rgb="FF000000"/>
        <rFont val="Gill Sans MT"/>
        <family val="2"/>
      </rPr>
      <t xml:space="preserve">
</t>
    </r>
    <r>
      <rPr>
        <b/>
        <sz val="11"/>
        <color rgb="FF000000"/>
        <rFont val="Gill Sans MT"/>
        <family val="2"/>
      </rPr>
      <t xml:space="preserve">b. Was a standalone criterion on gender and/or human rights included in the evaluation framework or mainstreamed into other evaluation criteria? (Score: 0-3)
c. Is there a dedicated evaluation question or sub-question regarding how GEEW was integrated into the subject of the evaluation?  (Score: 0-3)
d. Does the evaluation assess whether sufficient information was collected during the implementation period on specific result indicators to measure progress on human rights and gender equality results ?(Score: 0-3)
</t>
    </r>
    <r>
      <rPr>
        <sz val="11"/>
        <color rgb="FF000000"/>
        <rFont val="Gill Sans MT"/>
        <family val="2"/>
      </rPr>
      <t xml:space="preserve">
</t>
    </r>
    <r>
      <rPr>
        <b/>
        <sz val="11"/>
        <color rgb="FF000000"/>
        <rFont val="Gill Sans MT"/>
        <family val="2"/>
      </rPr>
      <t xml:space="preserve">
</t>
    </r>
  </si>
  <si>
    <r>
      <rPr>
        <b/>
        <sz val="11"/>
        <rFont val="Gill Sans MT"/>
        <family val="2"/>
      </rPr>
      <t xml:space="preserve">a. Does the evaluation specify how gender issues are addressed in the methodology, including: how data collection and analysis methods integrate gender considerations and ensure data collected is disaggregated by sex?  (Score: 0-3)  
b. Does the evaluation methodology employ a mixed-methods approach, appropriate to evaluating GEEW considerations (collecting and analyzing both quantitative and qualitative data, and ensuring the appropriate sample size)?   (Score: 0-3)
</t>
    </r>
    <r>
      <rPr>
        <sz val="11"/>
        <rFont val="Gill Sans MT"/>
        <family val="2"/>
      </rPr>
      <t xml:space="preserve">
</t>
    </r>
    <r>
      <rPr>
        <b/>
        <sz val="11"/>
        <rFont val="Gill Sans MT"/>
        <family val="2"/>
      </rPr>
      <t xml:space="preserve">c. Are a diverse range of data sources and processes employed (i.e. triangulation, validation) to guarantee inclusion, accuracy and credibility?   (Score: 0-3)
</t>
    </r>
    <r>
      <rPr>
        <sz val="11"/>
        <rFont val="Gill Sans MT"/>
        <family val="2"/>
      </rPr>
      <t xml:space="preserve"> </t>
    </r>
    <r>
      <rPr>
        <b/>
        <sz val="11"/>
        <rFont val="Gill Sans MT"/>
        <family val="2"/>
      </rPr>
      <t xml:space="preserve">
d. Do the evaluation methods and sampling frame address the diversity of stakeholders affected by the intervention, particularly the most vulnerable, where appropriate?   (Score: 0-3)
e. Were ethical standards considered throughout the evaluation and were all stakeholder groups treated with integrity and respect for confidentiality?  (Score: 0-3)  
</t>
    </r>
  </si>
  <si>
    <r>
      <rPr>
        <b/>
        <sz val="11"/>
        <rFont val="Gill Sans MT"/>
        <family val="2"/>
      </rPr>
      <t xml:space="preserve">a. Does the evaluation have a background section that includes an intersectional analysis of the specific social groups affected by the issue or spell out the relevant normative instruments or policies related to human rights and gender equality?   (Score: 0-3)
b. Do the findings include data analysis that explicitly and transparently triangulates the voices of different social role groups, and/or disaggregates quantitative data, where applicable?   (Score: 0-3)   
c. Are unanticipated effects of the intervention on human rights and gender equality described?   (Score: 0-3) 
d. Does the evaluation report provide specific recommendations addressing GEEW issues, and priorities for action to improve GEEW or the intervention or future initiatives in this area?  (Score: 0-3) </t>
    </r>
    <r>
      <rPr>
        <sz val="11"/>
        <rFont val="Gill Sans MT"/>
        <family val="2"/>
      </rPr>
      <t xml:space="preserve">     
</t>
    </r>
  </si>
  <si>
    <t xml:space="preserve">The evaluation integrates adequately cross cutting issues of gender equality, human rights and disability inclusion, even though is not included as part of the evaluation objective.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</si>
</sst>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28" x14ac:knownFonts="1">
    <font>
      <sz val="11"/>
      <color theme="1"/>
      <name val="Calibri"/>
      <family val="2"/>
      <scheme val="minor"/>
    </font>
    <font>
      <sz val="11"/>
      <color theme="1"/>
      <name val="Gill Sans MT"/>
      <family val="2"/>
    </font>
    <font>
      <b/>
      <sz val="11"/>
      <color theme="1"/>
      <name val="Gill Sans MT"/>
      <family val="2"/>
    </font>
    <font>
      <i/>
      <sz val="11"/>
      <color theme="1"/>
      <name val="Gill Sans MT"/>
      <family val="2"/>
    </font>
    <font>
      <i/>
      <u/>
      <sz val="11"/>
      <color theme="1"/>
      <name val="Gill Sans MT"/>
      <family val="2"/>
    </font>
    <font>
      <b/>
      <sz val="11"/>
      <name val="Gill Sans MT"/>
      <family val="2"/>
    </font>
    <font>
      <sz val="11"/>
      <color theme="4"/>
      <name val="Gill Sans MT"/>
      <family val="2"/>
    </font>
    <font>
      <b/>
      <i/>
      <sz val="11"/>
      <color rgb="FF00B050"/>
      <name val="Gill Sans MT"/>
      <family val="2"/>
    </font>
    <font>
      <sz val="11"/>
      <color rgb="FF00B050"/>
      <name val="Gill Sans MT"/>
      <family val="2"/>
    </font>
    <font>
      <sz val="11"/>
      <color theme="9"/>
      <name val="Gill Sans MT"/>
      <family val="2"/>
    </font>
    <font>
      <sz val="11"/>
      <name val="Gill Sans MT"/>
      <family val="2"/>
    </font>
    <font>
      <i/>
      <sz val="11"/>
      <color rgb="FF00B050"/>
      <name val="Gill Sans MT"/>
      <family val="2"/>
    </font>
    <font>
      <sz val="11"/>
      <color rgb="FF000000"/>
      <name val="Gill Sans MT"/>
      <family val="2"/>
    </font>
    <font>
      <b/>
      <sz val="11"/>
      <color rgb="FF000000"/>
      <name val="Gill Sans MT"/>
      <family val="2"/>
    </font>
    <font>
      <b/>
      <sz val="12"/>
      <color theme="1"/>
      <name val="Gill Sans MT"/>
      <family val="2"/>
    </font>
    <font>
      <sz val="11"/>
      <name val="Calibri"/>
      <family val="2"/>
      <scheme val="minor"/>
    </font>
    <font>
      <b/>
      <sz val="12"/>
      <name val="Gill Sans MT"/>
      <family val="2"/>
    </font>
    <font>
      <b/>
      <sz val="11"/>
      <color theme="1"/>
      <name val="Calibri"/>
      <family val="2"/>
      <scheme val="minor"/>
    </font>
    <font>
      <i/>
      <sz val="11"/>
      <name val="Calibri"/>
      <family val="2"/>
      <scheme val="minor"/>
    </font>
    <font>
      <b/>
      <i/>
      <sz val="11"/>
      <name val="Calibri"/>
      <family val="2"/>
      <scheme val="minor"/>
    </font>
    <font>
      <b/>
      <i/>
      <sz val="14"/>
      <color theme="1"/>
      <name val="Gill Sans MT"/>
      <family val="2"/>
    </font>
    <font>
      <i/>
      <sz val="11"/>
      <color theme="1"/>
      <name val="Calibri"/>
      <family val="2"/>
      <scheme val="minor"/>
    </font>
    <font>
      <b/>
      <i/>
      <sz val="11"/>
      <color theme="1"/>
      <name val="Calibri"/>
      <family val="2"/>
      <scheme val="minor"/>
    </font>
    <font>
      <b/>
      <sz val="18"/>
      <color theme="3"/>
      <name val="Gill Sans MT"/>
      <family val="2"/>
    </font>
    <font>
      <sz val="11"/>
      <color theme="0"/>
      <name val="Gill Sans MT"/>
      <family val="2"/>
    </font>
    <font>
      <b/>
      <sz val="11"/>
      <color rgb="FFFF0000"/>
      <name val="Calibri"/>
      <family val="2"/>
      <scheme val="minor"/>
    </font>
    <font>
      <b/>
      <i/>
      <sz val="11"/>
      <color theme="2" tint="-0.499984740745262"/>
      <name val="Gill Sans MT"/>
      <family val="2"/>
    </font>
    <font>
      <sz val="11"/>
      <color theme="2" tint="-0.499984740745262"/>
      <name val="Gill Sans MT"/>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2F2F2"/>
        <bgColor rgb="FF000000"/>
      </patternFill>
    </fill>
    <fill>
      <patternFill patternType="solid">
        <fgColor theme="0"/>
        <bgColor rgb="FF000000"/>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style="thin">
        <color indexed="64"/>
      </left>
      <right/>
      <top/>
      <bottom/>
      <diagonal/>
    </border>
    <border>
      <left/>
      <right style="thin">
        <color indexed="64"/>
      </right>
      <top/>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232">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2" fillId="2" borderId="4" xfId="0" applyFont="1" applyFill="1" applyBorder="1" applyAlignment="1">
      <alignment vertical="center" wrapText="1"/>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2" fillId="2" borderId="0" xfId="0" applyFont="1" applyFill="1" applyBorder="1" applyAlignment="1" applyProtection="1">
      <alignment horizontal="right" vertical="center" wrapText="1"/>
    </xf>
    <xf numFmtId="0" fontId="1" fillId="2"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2" fillId="2" borderId="4" xfId="0" applyFont="1" applyFill="1" applyBorder="1" applyAlignment="1">
      <alignment vertical="top" wrapText="1"/>
    </xf>
    <xf numFmtId="0" fontId="1" fillId="2" borderId="0" xfId="0" applyFont="1" applyFill="1" applyBorder="1" applyAlignment="1">
      <alignment horizontal="left" vertical="top" wrapText="1"/>
    </xf>
    <xf numFmtId="0" fontId="1" fillId="2" borderId="5" xfId="0" applyFont="1" applyFill="1" applyBorder="1" applyAlignment="1">
      <alignment horizontal="left" vertical="top" wrapText="1"/>
    </xf>
    <xf numFmtId="0" fontId="2" fillId="4"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 fillId="0" borderId="14" xfId="0" applyFont="1" applyBorder="1" applyAlignment="1">
      <alignment vertical="center" wrapText="1"/>
    </xf>
    <xf numFmtId="0" fontId="1" fillId="3" borderId="14" xfId="0" applyFont="1" applyFill="1" applyBorder="1" applyAlignment="1" applyProtection="1">
      <alignment vertical="center" wrapText="1"/>
      <protection locked="0"/>
    </xf>
    <xf numFmtId="0" fontId="1" fillId="3" borderId="11" xfId="0" applyFont="1" applyFill="1" applyBorder="1" applyAlignment="1" applyProtection="1">
      <alignment vertical="center" wrapText="1"/>
      <protection locked="0"/>
    </xf>
    <xf numFmtId="0" fontId="1" fillId="2" borderId="4" xfId="0" applyFont="1" applyFill="1" applyBorder="1" applyAlignment="1">
      <alignment horizontal="left" vertical="top" wrapText="1"/>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2" fillId="2" borderId="0" xfId="0" applyFont="1" applyFill="1" applyBorder="1" applyAlignment="1">
      <alignment vertical="center" wrapText="1"/>
    </xf>
    <xf numFmtId="0" fontId="1" fillId="2" borderId="0" xfId="0" applyFont="1" applyFill="1" applyBorder="1" applyAlignment="1">
      <alignment vertical="top" wrapText="1"/>
    </xf>
    <xf numFmtId="0" fontId="1" fillId="2" borderId="5" xfId="0" applyFont="1" applyFill="1" applyBorder="1" applyAlignment="1">
      <alignment vertical="top" wrapText="1"/>
    </xf>
    <xf numFmtId="1" fontId="1" fillId="3" borderId="14" xfId="0" applyNumberFormat="1"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5" fillId="0" borderId="0" xfId="0" applyNumberFormat="1" applyFont="1" applyFill="1"/>
    <xf numFmtId="0" fontId="10" fillId="0" borderId="0" xfId="0" applyNumberFormat="1" applyFont="1" applyFill="1" applyBorder="1" applyAlignment="1">
      <alignment vertical="center" wrapText="1"/>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left" vertical="center" wrapText="1"/>
      <protection locked="0"/>
    </xf>
    <xf numFmtId="0" fontId="10"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left" vertical="top" wrapText="1"/>
      <protection locked="0"/>
    </xf>
    <xf numFmtId="0" fontId="10" fillId="0" borderId="0" xfId="0" applyNumberFormat="1" applyFont="1" applyFill="1" applyBorder="1" applyAlignment="1">
      <alignment horizontal="left" vertical="top" wrapText="1"/>
    </xf>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5"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lignment horizontal="center" vertical="top" wrapText="1"/>
    </xf>
    <xf numFmtId="0" fontId="10" fillId="0" borderId="0" xfId="0" applyNumberFormat="1" applyFont="1" applyFill="1" applyBorder="1" applyAlignment="1" applyProtection="1">
      <alignment vertical="top" wrapText="1"/>
      <protection locked="0"/>
    </xf>
    <xf numFmtId="0" fontId="10" fillId="0" borderId="0" xfId="0" applyNumberFormat="1" applyFont="1" applyFill="1" applyBorder="1" applyAlignment="1">
      <alignment vertical="top" wrapText="1"/>
    </xf>
    <xf numFmtId="0" fontId="16"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top" wrapText="1"/>
    </xf>
    <xf numFmtId="9" fontId="0" fillId="0" borderId="0" xfId="0" applyNumberFormat="1"/>
    <xf numFmtId="0" fontId="0" fillId="0" borderId="0" xfId="0" applyFill="1"/>
    <xf numFmtId="9" fontId="0" fillId="0" borderId="0" xfId="0" applyNumberFormat="1" applyFill="1"/>
    <xf numFmtId="16" fontId="0" fillId="0" borderId="0" xfId="0" applyNumberFormat="1" applyFill="1"/>
    <xf numFmtId="0" fontId="0" fillId="0" borderId="0" xfId="0" applyAlignment="1">
      <alignment horizontal="center" vertical="center"/>
    </xf>
    <xf numFmtId="0" fontId="17" fillId="0" borderId="0" xfId="0" applyFont="1" applyAlignment="1">
      <alignment horizontal="center" vertical="center" wrapText="1"/>
    </xf>
    <xf numFmtId="9" fontId="0" fillId="0" borderId="0" xfId="0" applyNumberFormat="1" applyAlignment="1">
      <alignment horizontal="center" vertical="center"/>
    </xf>
    <xf numFmtId="0" fontId="6" fillId="2" borderId="0" xfId="0" applyFont="1" applyFill="1" applyBorder="1" applyAlignment="1" applyProtection="1">
      <alignment horizontal="left" vertical="top" wrapText="1"/>
      <protection locked="0"/>
    </xf>
    <xf numFmtId="0" fontId="10" fillId="2" borderId="4" xfId="0" applyFont="1" applyFill="1" applyBorder="1" applyAlignment="1">
      <alignment horizontal="left" vertical="top" wrapText="1"/>
    </xf>
    <xf numFmtId="0" fontId="6" fillId="10" borderId="0" xfId="0" applyFont="1" applyFill="1" applyBorder="1" applyAlignment="1" applyProtection="1">
      <alignment horizontal="left" vertical="top" wrapText="1"/>
      <protection locked="0"/>
    </xf>
    <xf numFmtId="0" fontId="12" fillId="10" borderId="0" xfId="0" applyFont="1" applyFill="1" applyBorder="1" applyAlignment="1" applyProtection="1">
      <alignment horizontal="left" vertical="top" wrapText="1"/>
      <protection locked="0"/>
    </xf>
    <xf numFmtId="0" fontId="12" fillId="10" borderId="5"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1" fillId="0" borderId="10" xfId="0" applyFont="1" applyBorder="1" applyAlignment="1">
      <alignment vertical="center" wrapText="1"/>
    </xf>
    <xf numFmtId="0" fontId="18" fillId="0" borderId="0" xfId="0" applyFont="1" applyAlignment="1">
      <alignment horizontal="center" wrapText="1"/>
    </xf>
    <xf numFmtId="0" fontId="18" fillId="0" borderId="0" xfId="0" applyFont="1" applyAlignment="1">
      <alignment horizontal="center" vertical="center"/>
    </xf>
    <xf numFmtId="9" fontId="18"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wrapText="1"/>
    </xf>
    <xf numFmtId="9" fontId="18" fillId="0" borderId="0" xfId="0" applyNumberFormat="1" applyFont="1" applyFill="1" applyAlignment="1">
      <alignment horizontal="center"/>
    </xf>
    <xf numFmtId="1" fontId="18" fillId="0" borderId="0" xfId="0" applyNumberFormat="1" applyFont="1" applyFill="1" applyAlignment="1">
      <alignment horizontal="center"/>
    </xf>
    <xf numFmtId="0" fontId="18" fillId="0" borderId="0" xfId="0" applyFont="1" applyFill="1" applyAlignment="1">
      <alignment horizontal="center"/>
    </xf>
    <xf numFmtId="0" fontId="9" fillId="2" borderId="0"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1" fillId="2" borderId="2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7" xfId="0" applyFont="1" applyFill="1" applyBorder="1" applyAlignment="1" applyProtection="1">
      <alignment vertical="center" wrapText="1"/>
      <protection locked="0"/>
    </xf>
    <xf numFmtId="0" fontId="1" fillId="2" borderId="17" xfId="0" applyFont="1" applyFill="1" applyBorder="1" applyAlignment="1" applyProtection="1">
      <alignment horizontal="left" vertical="top" wrapText="1"/>
      <protection locked="0"/>
    </xf>
    <xf numFmtId="0" fontId="1" fillId="2" borderId="28" xfId="0" applyFont="1" applyFill="1" applyBorder="1" applyAlignment="1" applyProtection="1">
      <alignment horizontal="left" vertical="top" wrapText="1"/>
      <protection locked="0"/>
    </xf>
    <xf numFmtId="0" fontId="1" fillId="2" borderId="33" xfId="0" applyFont="1" applyFill="1" applyBorder="1" applyAlignment="1">
      <alignment horizontal="left" vertical="top" wrapText="1"/>
    </xf>
    <xf numFmtId="0" fontId="1" fillId="2" borderId="34" xfId="0" applyFont="1" applyFill="1" applyBorder="1" applyAlignment="1" applyProtection="1">
      <alignment horizontal="left" vertical="top" wrapText="1"/>
      <protection locked="0"/>
    </xf>
    <xf numFmtId="0" fontId="1" fillId="2" borderId="32" xfId="0" applyFont="1" applyFill="1" applyBorder="1" applyAlignment="1">
      <alignment vertical="center" wrapText="1"/>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1" fontId="18" fillId="0" borderId="0" xfId="0" applyNumberFormat="1" applyFont="1" applyAlignment="1">
      <alignment horizontal="center"/>
    </xf>
    <xf numFmtId="0" fontId="18" fillId="0" borderId="14" xfId="0" applyFont="1" applyBorder="1" applyAlignment="1">
      <alignment horizontal="center"/>
    </xf>
    <xf numFmtId="1" fontId="19" fillId="0" borderId="0" xfId="0" applyNumberFormat="1" applyFont="1" applyAlignment="1">
      <alignment horizontal="center"/>
    </xf>
    <xf numFmtId="0" fontId="22" fillId="0" borderId="14" xfId="0" applyFont="1" applyBorder="1" applyAlignment="1">
      <alignment horizontal="center" vertical="center" wrapText="1"/>
    </xf>
    <xf numFmtId="0" fontId="21" fillId="0" borderId="14" xfId="0" applyFont="1" applyBorder="1" applyAlignment="1">
      <alignment horizontal="center" vertical="center"/>
    </xf>
    <xf numFmtId="16" fontId="21" fillId="0" borderId="14" xfId="0" applyNumberFormat="1" applyFont="1" applyBorder="1" applyAlignment="1">
      <alignment horizontal="center" vertical="center"/>
    </xf>
    <xf numFmtId="0" fontId="21" fillId="0" borderId="14" xfId="0" applyNumberFormat="1" applyFont="1" applyBorder="1" applyAlignment="1">
      <alignment horizontal="center" vertical="center"/>
    </xf>
    <xf numFmtId="0" fontId="22" fillId="0" borderId="14" xfId="0" applyFont="1" applyBorder="1" applyAlignment="1">
      <alignment horizontal="center" vertical="center"/>
    </xf>
    <xf numFmtId="0" fontId="1" fillId="2" borderId="4" xfId="0" applyFont="1" applyFill="1" applyBorder="1" applyAlignment="1">
      <alignment horizontal="left" vertical="center" wrapText="1"/>
    </xf>
    <xf numFmtId="0" fontId="0" fillId="0" borderId="5" xfId="0" applyBorder="1" applyAlignment="1"/>
    <xf numFmtId="0" fontId="1" fillId="11" borderId="4" xfId="0" applyFont="1" applyFill="1" applyBorder="1" applyAlignment="1">
      <alignment vertical="center" wrapText="1"/>
    </xf>
    <xf numFmtId="0" fontId="1" fillId="11" borderId="0" xfId="0" applyFont="1" applyFill="1" applyBorder="1" applyAlignment="1">
      <alignment vertical="center" wrapText="1"/>
    </xf>
    <xf numFmtId="0" fontId="1" fillId="11" borderId="5"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24" fillId="2" borderId="0" xfId="0" applyFont="1" applyFill="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36" xfId="0" applyFont="1" applyFill="1" applyBorder="1" applyAlignment="1">
      <alignment vertical="center" wrapText="1"/>
    </xf>
    <xf numFmtId="0" fontId="1" fillId="2" borderId="37" xfId="0" applyFont="1" applyFill="1" applyBorder="1" applyAlignment="1">
      <alignment vertical="center" wrapText="1"/>
    </xf>
    <xf numFmtId="0" fontId="1" fillId="2" borderId="38" xfId="0" applyFont="1" applyFill="1" applyBorder="1" applyAlignment="1">
      <alignment vertical="center" wrapText="1"/>
    </xf>
    <xf numFmtId="0" fontId="25" fillId="0" borderId="0" xfId="0" applyFont="1" applyAlignment="1">
      <alignment horizontal="center" wrapText="1"/>
    </xf>
    <xf numFmtId="0" fontId="10" fillId="9" borderId="14" xfId="0" applyFont="1" applyFill="1" applyBorder="1" applyAlignment="1" applyProtection="1">
      <alignment horizontal="left" vertical="top" wrapText="1"/>
      <protection locked="0"/>
    </xf>
    <xf numFmtId="0" fontId="10" fillId="9" borderId="15" xfId="0" applyFont="1" applyFill="1" applyBorder="1" applyAlignment="1" applyProtection="1">
      <alignment horizontal="left" vertical="top" wrapTex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9" fillId="0" borderId="0" xfId="0" applyFont="1" applyAlignment="1">
      <alignment horizontal="center" vertical="center" wrapText="1"/>
    </xf>
    <xf numFmtId="0" fontId="2" fillId="12" borderId="4" xfId="0" applyFont="1" applyFill="1" applyBorder="1" applyAlignment="1">
      <alignment horizontal="left" vertical="center" wrapText="1"/>
    </xf>
    <xf numFmtId="0" fontId="2" fillId="12" borderId="0" xfId="0" applyFont="1" applyFill="1" applyAlignment="1">
      <alignment horizontal="left" vertical="center" wrapText="1"/>
    </xf>
    <xf numFmtId="0" fontId="2" fillId="12" borderId="5" xfId="0" applyFont="1" applyFill="1" applyBorder="1" applyAlignment="1">
      <alignment horizontal="left" vertical="center"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3" borderId="14" xfId="0" applyFont="1" applyFill="1" applyBorder="1" applyAlignment="1" applyProtection="1">
      <alignment horizontal="left" vertical="top" wrapText="1"/>
      <protection locked="0"/>
    </xf>
    <xf numFmtId="0" fontId="1" fillId="3" borderId="15" xfId="0" applyFont="1" applyFill="1" applyBorder="1" applyAlignment="1" applyProtection="1">
      <alignment horizontal="left" vertical="top" wrapText="1"/>
      <protection locked="0"/>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1" fillId="0" borderId="11" xfId="0"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2" fillId="0" borderId="14" xfId="0" applyFont="1" applyBorder="1" applyAlignment="1">
      <alignment horizontal="left" vertical="top" wrapText="1"/>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3" borderId="4"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23" fillId="0" borderId="30" xfId="0" applyFont="1" applyFill="1" applyBorder="1" applyAlignment="1" applyProtection="1">
      <alignment horizontal="center" vertical="center" wrapText="1"/>
    </xf>
    <xf numFmtId="0" fontId="23" fillId="0" borderId="35"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3" fillId="8" borderId="4" xfId="0" applyFont="1" applyFill="1" applyBorder="1" applyAlignment="1">
      <alignment horizontal="left" vertical="top" wrapText="1"/>
    </xf>
    <xf numFmtId="0" fontId="3" fillId="8" borderId="0" xfId="0" applyFont="1" applyFill="1" applyBorder="1" applyAlignment="1">
      <alignment horizontal="left" vertical="top" wrapText="1"/>
    </xf>
    <xf numFmtId="0" fontId="10" fillId="3" borderId="14"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0" borderId="13"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0"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19" xfId="0" applyFont="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2" xfId="0" applyFont="1" applyFill="1" applyBorder="1" applyAlignment="1">
      <alignment horizontal="left" vertical="top" wrapText="1"/>
    </xf>
    <xf numFmtId="0" fontId="12" fillId="9" borderId="11" xfId="0" applyFont="1" applyFill="1" applyBorder="1" applyAlignment="1" applyProtection="1">
      <alignment horizontal="left" vertical="top" wrapText="1"/>
      <protection locked="0"/>
    </xf>
    <xf numFmtId="0" fontId="12" fillId="9" borderId="9" xfId="0" applyFont="1" applyFill="1" applyBorder="1" applyAlignment="1" applyProtection="1">
      <alignment horizontal="left" vertical="top" wrapText="1"/>
      <protection locked="0"/>
    </xf>
    <xf numFmtId="0" fontId="12" fillId="9" borderId="12"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2" fillId="7" borderId="0" xfId="0" applyFont="1" applyFill="1" applyBorder="1" applyAlignment="1">
      <alignment horizontal="center" vertical="center" wrapText="1"/>
    </xf>
    <xf numFmtId="0" fontId="2" fillId="3"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wrapText="1"/>
    </xf>
    <xf numFmtId="1" fontId="2" fillId="3" borderId="0" xfId="0" applyNumberFormat="1" applyFont="1" applyFill="1" applyBorder="1" applyAlignment="1" applyProtection="1">
      <alignment horizontal="center" vertical="center" wrapText="1"/>
      <protection locked="0"/>
    </xf>
    <xf numFmtId="1" fontId="2" fillId="3" borderId="5" xfId="0" applyNumberFormat="1" applyFont="1" applyFill="1" applyBorder="1" applyAlignment="1" applyProtection="1">
      <alignment horizontal="center" vertical="center" wrapText="1"/>
      <protection locked="0"/>
    </xf>
    <xf numFmtId="0" fontId="2" fillId="3"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164" fontId="2" fillId="3" borderId="0" xfId="0" applyNumberFormat="1" applyFont="1" applyFill="1" applyBorder="1" applyAlignment="1" applyProtection="1">
      <alignment horizontal="center" vertical="center" wrapText="1"/>
      <protection locked="0"/>
    </xf>
    <xf numFmtId="164" fontId="2" fillId="3" borderId="5" xfId="0" applyNumberFormat="1" applyFont="1" applyFill="1" applyBorder="1" applyAlignment="1" applyProtection="1">
      <alignment horizontal="center" vertical="center" wrapText="1"/>
      <protection locked="0"/>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1" fillId="3" borderId="14" xfId="0" applyFont="1" applyFill="1" applyBorder="1" applyAlignment="1" applyProtection="1">
      <alignment vertical="top" wrapText="1"/>
      <protection locked="0"/>
    </xf>
    <xf numFmtId="0" fontId="1" fillId="3" borderId="15" xfId="0" applyFont="1" applyFill="1" applyBorder="1" applyAlignment="1" applyProtection="1">
      <alignment vertical="top" wrapText="1"/>
      <protection locked="0"/>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1" fillId="9" borderId="11"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2" fillId="0" borderId="11"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3" fillId="9" borderId="14" xfId="0" applyFont="1" applyFill="1" applyBorder="1" applyAlignment="1" applyProtection="1">
      <alignment horizontal="left" vertical="top" wrapText="1"/>
      <protection locked="0"/>
    </xf>
    <xf numFmtId="0" fontId="12" fillId="9" borderId="14" xfId="0" applyFont="1" applyFill="1" applyBorder="1" applyAlignment="1" applyProtection="1">
      <alignment horizontal="left" vertical="top" wrapText="1"/>
      <protection locked="0"/>
    </xf>
    <xf numFmtId="0" fontId="12" fillId="9" borderId="15" xfId="0" applyFont="1" applyFill="1" applyBorder="1" applyAlignment="1" applyProtection="1">
      <alignment horizontal="left" vertical="top" wrapText="1"/>
      <protection locked="0"/>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4" borderId="23"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18" fillId="0" borderId="11" xfId="0" applyFont="1" applyBorder="1" applyAlignment="1">
      <alignment horizontal="center"/>
    </xf>
    <xf numFmtId="0" fontId="18" fillId="0" borderId="10" xfId="0" applyFont="1" applyBorder="1" applyAlignment="1">
      <alignment horizont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13" borderId="4" xfId="0" applyFont="1" applyFill="1" applyBorder="1" applyAlignment="1">
      <alignment horizontal="left" vertical="center" wrapText="1"/>
    </xf>
    <xf numFmtId="0" fontId="2" fillId="13" borderId="0" xfId="0" applyFont="1" applyFill="1" applyAlignment="1">
      <alignment horizontal="left" vertical="center" wrapText="1"/>
    </xf>
    <xf numFmtId="0" fontId="2" fillId="13" borderId="5" xfId="0" applyFont="1" applyFill="1" applyBorder="1" applyAlignment="1">
      <alignment horizontal="left"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20" fillId="2" borderId="22" xfId="0" applyFont="1" applyFill="1" applyBorder="1" applyAlignment="1">
      <alignment horizontal="left" vertical="center" wrapText="1"/>
    </xf>
    <xf numFmtId="0" fontId="20" fillId="2" borderId="23"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cellXfs>
  <cellStyles count="1">
    <cellStyle name="Normal" xfId="0" builtinId="0"/>
  </cellStyles>
  <dxfs count="60">
    <dxf>
      <fill>
        <patternFill>
          <bgColor theme="0"/>
        </patternFill>
      </fill>
    </dxf>
    <dxf>
      <fill>
        <patternFill>
          <bgColor theme="0" tint="-4.9989318521683403E-2"/>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00B0F0"/>
        </patternFill>
      </fill>
    </dxf>
    <dxf>
      <font>
        <color theme="0"/>
      </font>
    </dxf>
    <dxf>
      <fill>
        <patternFill>
          <bgColor rgb="FF00B0F0"/>
        </patternFill>
      </fill>
    </dxf>
    <dxf>
      <font>
        <color theme="0"/>
      </font>
    </dxf>
    <dxf>
      <fill>
        <patternFill>
          <bgColor rgb="FF92D050"/>
        </patternFill>
      </fill>
    </dxf>
    <dxf>
      <font>
        <color theme="0"/>
      </font>
    </dxf>
    <dxf>
      <fill>
        <patternFill>
          <bgColor rgb="FF92D050"/>
        </patternFill>
      </fill>
    </dxf>
    <dxf>
      <font>
        <color theme="0"/>
      </font>
    </dxf>
    <dxf>
      <fill>
        <patternFill>
          <bgColor rgb="FFFFC000"/>
        </patternFill>
      </fill>
    </dxf>
    <dxf>
      <font>
        <color theme="0"/>
      </font>
    </dxf>
    <dxf>
      <fill>
        <patternFill>
          <bgColor rgb="FFFFC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92D050"/>
        </patternFill>
      </fill>
    </dxf>
  </dxfs>
  <tableStyles count="0" defaultTableStyle="TableStyleMedium2" defaultPivotStyle="PivotStyleLight16"/>
  <colors>
    <mruColors>
      <color rgb="FFCFFD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914265</xdr:colOff>
      <xdr:row>1</xdr:row>
      <xdr:rowOff>41989</xdr:rowOff>
    </xdr:from>
    <xdr:to>
      <xdr:col>17</xdr:col>
      <xdr:colOff>1623288</xdr:colOff>
      <xdr:row>3</xdr:row>
      <xdr:rowOff>57643</xdr:rowOff>
    </xdr:to>
    <xdr:pic>
      <xdr:nvPicPr>
        <xdr:cNvPr id="2" name="Picture 1" descr="UNFPA-logo-90EF604891-seeklogo.com.gif">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t="19643" b="22322"/>
        <a:stretch/>
      </xdr:blipFill>
      <xdr:spPr>
        <a:xfrm>
          <a:off x="11944215" y="242014"/>
          <a:ext cx="709023" cy="453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241300</xdr:colOff>
          <xdr:row>109</xdr:row>
          <xdr:rowOff>0</xdr:rowOff>
        </xdr:from>
        <xdr:to>
          <xdr:col>11</xdr:col>
          <xdr:colOff>533400</xdr:colOff>
          <xdr:row>110</xdr:row>
          <xdr:rowOff>69850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109</xdr:row>
          <xdr:rowOff>0</xdr:rowOff>
        </xdr:from>
        <xdr:to>
          <xdr:col>13</xdr:col>
          <xdr:colOff>584200</xdr:colOff>
          <xdr:row>110</xdr:row>
          <xdr:rowOff>69850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tabSelected="1" zoomScale="60" zoomScaleNormal="60" workbookViewId="0">
      <selection activeCell="B85" sqref="B85:I85"/>
    </sheetView>
  </sheetViews>
  <sheetFormatPr defaultColWidth="8.81640625" defaultRowHeight="14.5" x14ac:dyDescent="0.35"/>
  <cols>
    <col min="2" max="2" width="21.1796875" customWidth="1"/>
    <col min="4" max="5" width="10.1796875" bestFit="1" customWidth="1"/>
    <col min="18" max="18" width="24.7265625" customWidth="1"/>
    <col min="19" max="19" width="0" style="31" hidden="1" customWidth="1"/>
    <col min="20" max="20" width="11.1796875" style="64" hidden="1" customWidth="1"/>
    <col min="21" max="21" width="12.26953125" style="64" hidden="1" customWidth="1"/>
    <col min="22" max="22" width="0" style="64" hidden="1" customWidth="1"/>
    <col min="23" max="23" width="0" hidden="1" customWidth="1"/>
    <col min="24" max="24" width="13" hidden="1" customWidth="1"/>
    <col min="25" max="25" width="11.1796875" hidden="1" customWidth="1"/>
    <col min="26" max="26" width="0" hidden="1" customWidth="1"/>
    <col min="27" max="27" width="13" bestFit="1" customWidth="1"/>
    <col min="28" max="28" width="10.81640625" bestFit="1" customWidth="1"/>
  </cols>
  <sheetData>
    <row r="1" spans="1:19" ht="15" thickBot="1" x14ac:dyDescent="0.4"/>
    <row r="2" spans="1:19" ht="16.5" x14ac:dyDescent="0.35">
      <c r="A2" s="91"/>
      <c r="B2" s="1"/>
      <c r="C2" s="2"/>
      <c r="D2" s="2"/>
      <c r="E2" s="2"/>
      <c r="F2" s="2"/>
      <c r="G2" s="2"/>
      <c r="H2" s="2"/>
      <c r="I2" s="2"/>
      <c r="J2" s="2"/>
      <c r="K2" s="2"/>
      <c r="L2" s="2"/>
      <c r="M2" s="2"/>
      <c r="N2" s="2"/>
      <c r="O2" s="2"/>
      <c r="P2" s="2"/>
      <c r="Q2" s="2"/>
      <c r="R2" s="3"/>
      <c r="S2" s="32"/>
    </row>
    <row r="3" spans="1:19" ht="16.5" x14ac:dyDescent="0.35">
      <c r="A3" s="91"/>
      <c r="B3" s="4"/>
      <c r="C3" s="5"/>
      <c r="D3" s="5"/>
      <c r="E3" s="5"/>
      <c r="F3" s="5"/>
      <c r="G3" s="5"/>
      <c r="H3" s="5"/>
      <c r="I3" s="5"/>
      <c r="J3" s="5"/>
      <c r="K3" s="5"/>
      <c r="L3" s="5"/>
      <c r="M3" s="5"/>
      <c r="N3" s="5"/>
      <c r="O3" s="5"/>
      <c r="P3" s="5"/>
      <c r="Q3" s="5"/>
      <c r="R3" s="6"/>
      <c r="S3" s="32"/>
    </row>
    <row r="4" spans="1:19" ht="16.5" x14ac:dyDescent="0.35">
      <c r="A4" s="91"/>
      <c r="B4" s="92"/>
      <c r="C4" s="93"/>
      <c r="D4" s="93"/>
      <c r="E4" s="93"/>
      <c r="F4" s="93"/>
      <c r="G4" s="93"/>
      <c r="H4" s="93"/>
      <c r="I4" s="93"/>
      <c r="J4" s="93"/>
      <c r="K4" s="93"/>
      <c r="L4" s="93"/>
      <c r="M4" s="93"/>
      <c r="N4" s="93"/>
      <c r="O4" s="93"/>
      <c r="P4" s="93"/>
      <c r="Q4" s="93"/>
      <c r="R4" s="94"/>
      <c r="S4" s="32"/>
    </row>
    <row r="5" spans="1:19" ht="16.5" x14ac:dyDescent="0.35">
      <c r="A5" s="91"/>
      <c r="B5" s="4"/>
      <c r="C5" s="5"/>
      <c r="D5" s="5"/>
      <c r="E5" s="5"/>
      <c r="F5" s="5"/>
      <c r="G5" s="5"/>
      <c r="H5" s="5"/>
      <c r="I5" s="5"/>
      <c r="J5" s="5"/>
      <c r="K5" s="5"/>
      <c r="L5" s="5"/>
      <c r="M5" s="5"/>
      <c r="N5" s="5"/>
      <c r="O5" s="5"/>
      <c r="P5" s="5"/>
      <c r="Q5" s="5"/>
      <c r="R5" s="6"/>
      <c r="S5" s="32"/>
    </row>
    <row r="6" spans="1:19" ht="38.25" customHeight="1" x14ac:dyDescent="0.35">
      <c r="A6" s="91"/>
      <c r="B6" s="7" t="s">
        <v>0</v>
      </c>
      <c r="C6" s="162"/>
      <c r="D6" s="162"/>
      <c r="E6" s="162"/>
      <c r="F6" s="162"/>
      <c r="G6" s="162"/>
      <c r="H6" s="162"/>
      <c r="I6" s="162"/>
      <c r="J6" s="162"/>
      <c r="K6" s="162"/>
      <c r="L6" s="162"/>
      <c r="M6" s="163" t="s">
        <v>1</v>
      </c>
      <c r="N6" s="163"/>
      <c r="O6" s="163"/>
      <c r="P6" s="164"/>
      <c r="Q6" s="164"/>
      <c r="R6" s="165"/>
      <c r="S6" s="33"/>
    </row>
    <row r="7" spans="1:19" ht="16.5" x14ac:dyDescent="0.35">
      <c r="A7" s="91"/>
      <c r="B7" s="4"/>
      <c r="C7" s="5"/>
      <c r="D7" s="5"/>
      <c r="E7" s="5"/>
      <c r="F7" s="5"/>
      <c r="G7" s="5"/>
      <c r="H7" s="5"/>
      <c r="I7" s="5"/>
      <c r="J7" s="5"/>
      <c r="K7" s="5"/>
      <c r="L7" s="5"/>
      <c r="M7" s="5"/>
      <c r="N7" s="5"/>
      <c r="O7" s="5"/>
      <c r="P7" s="5"/>
      <c r="Q7" s="5"/>
      <c r="R7" s="6"/>
      <c r="S7" s="32"/>
    </row>
    <row r="8" spans="1:19" ht="33" x14ac:dyDescent="0.35">
      <c r="A8" s="91"/>
      <c r="B8" s="7" t="s">
        <v>2</v>
      </c>
      <c r="C8" s="162"/>
      <c r="D8" s="162"/>
      <c r="E8" s="162"/>
      <c r="F8" s="162"/>
      <c r="G8" s="162"/>
      <c r="H8" s="162"/>
      <c r="I8" s="162"/>
      <c r="J8" s="162"/>
      <c r="K8" s="162"/>
      <c r="L8" s="162"/>
      <c r="M8" s="162"/>
      <c r="N8" s="162"/>
      <c r="O8" s="162"/>
      <c r="P8" s="162"/>
      <c r="Q8" s="162"/>
      <c r="R8" s="166"/>
      <c r="S8" s="34"/>
    </row>
    <row r="9" spans="1:19" ht="17" thickBot="1" x14ac:dyDescent="0.4">
      <c r="A9" s="91"/>
      <c r="B9" s="4"/>
      <c r="C9" s="5"/>
      <c r="D9" s="5"/>
      <c r="E9" s="5"/>
      <c r="F9" s="5"/>
      <c r="G9" s="5"/>
      <c r="H9" s="5"/>
      <c r="I9" s="5"/>
      <c r="J9" s="5"/>
      <c r="K9" s="5"/>
      <c r="L9" s="5"/>
      <c r="M9" s="5"/>
      <c r="N9" s="5"/>
      <c r="O9" s="5"/>
      <c r="P9" s="5"/>
      <c r="Q9" s="5"/>
      <c r="R9" s="6"/>
      <c r="S9" s="32"/>
    </row>
    <row r="10" spans="1:19" ht="33.5" thickBot="1" x14ac:dyDescent="0.4">
      <c r="A10" s="91"/>
      <c r="B10" s="7" t="s">
        <v>3</v>
      </c>
      <c r="C10" s="167" t="str">
        <f>K104</f>
        <v>Very good</v>
      </c>
      <c r="D10" s="168"/>
      <c r="E10" s="8"/>
      <c r="F10" s="8"/>
      <c r="G10" s="8"/>
      <c r="H10" s="9"/>
      <c r="I10" s="9"/>
      <c r="J10" s="9"/>
      <c r="K10" s="9"/>
      <c r="L10" s="9"/>
      <c r="M10" s="163" t="s">
        <v>4</v>
      </c>
      <c r="N10" s="163"/>
      <c r="O10" s="163"/>
      <c r="P10" s="169"/>
      <c r="Q10" s="169"/>
      <c r="R10" s="170"/>
      <c r="S10" s="33"/>
    </row>
    <row r="11" spans="1:19" ht="16.5" x14ac:dyDescent="0.35">
      <c r="A11" s="91"/>
      <c r="B11" s="7"/>
      <c r="C11" s="8"/>
      <c r="D11" s="8"/>
      <c r="E11" s="8"/>
      <c r="F11" s="8"/>
      <c r="G11" s="8"/>
      <c r="H11" s="8"/>
      <c r="I11" s="8"/>
      <c r="J11" s="8"/>
      <c r="K11" s="9"/>
      <c r="L11" s="10"/>
      <c r="M11" s="10"/>
      <c r="N11" s="11"/>
      <c r="O11" s="11"/>
      <c r="P11" s="11"/>
      <c r="Q11" s="12"/>
      <c r="R11" s="13"/>
      <c r="S11" s="35"/>
    </row>
    <row r="12" spans="1:19" ht="213" customHeight="1" x14ac:dyDescent="0.35">
      <c r="B12" s="14" t="s">
        <v>5</v>
      </c>
      <c r="C12" s="160"/>
      <c r="D12" s="160"/>
      <c r="E12" s="160"/>
      <c r="F12" s="160"/>
      <c r="G12" s="160"/>
      <c r="H12" s="160"/>
      <c r="I12" s="160"/>
      <c r="J12" s="160"/>
      <c r="K12" s="160"/>
      <c r="L12" s="160"/>
      <c r="M12" s="160"/>
      <c r="N12" s="160"/>
      <c r="O12" s="160"/>
      <c r="P12" s="160"/>
      <c r="Q12" s="160"/>
      <c r="R12" s="138"/>
      <c r="S12" s="36"/>
    </row>
    <row r="13" spans="1:19" ht="16.5" x14ac:dyDescent="0.35">
      <c r="B13" s="14"/>
      <c r="C13" s="5"/>
      <c r="D13" s="5"/>
      <c r="E13" s="5"/>
      <c r="F13" s="5"/>
      <c r="G13" s="5"/>
      <c r="H13" s="5"/>
      <c r="I13" s="5"/>
      <c r="J13" s="15"/>
      <c r="K13" s="15"/>
      <c r="L13" s="15"/>
      <c r="M13" s="15"/>
      <c r="N13" s="15"/>
      <c r="O13" s="15"/>
      <c r="P13" s="15"/>
      <c r="Q13" s="15"/>
      <c r="R13" s="16"/>
      <c r="S13" s="37"/>
    </row>
    <row r="14" spans="1:19" ht="33" x14ac:dyDescent="0.35">
      <c r="B14" s="7" t="s">
        <v>6</v>
      </c>
      <c r="C14" s="17" t="s">
        <v>7</v>
      </c>
      <c r="D14" s="149" t="s">
        <v>8</v>
      </c>
      <c r="E14" s="149"/>
      <c r="F14" s="149"/>
      <c r="G14" s="18" t="s">
        <v>9</v>
      </c>
      <c r="H14" s="149" t="s">
        <v>10</v>
      </c>
      <c r="I14" s="149"/>
      <c r="J14" s="19" t="s">
        <v>11</v>
      </c>
      <c r="K14" s="149" t="s">
        <v>12</v>
      </c>
      <c r="L14" s="149"/>
      <c r="M14" s="149"/>
      <c r="N14" s="161" t="s">
        <v>13</v>
      </c>
      <c r="O14" s="161"/>
      <c r="P14" s="149" t="s">
        <v>14</v>
      </c>
      <c r="Q14" s="149"/>
      <c r="R14" s="135"/>
      <c r="S14" s="38"/>
    </row>
    <row r="15" spans="1:19" ht="16.5" x14ac:dyDescent="0.35">
      <c r="B15" s="14"/>
      <c r="C15" s="5"/>
      <c r="D15" s="5"/>
      <c r="E15" s="5"/>
      <c r="F15" s="5"/>
      <c r="G15" s="5"/>
      <c r="H15" s="5"/>
      <c r="I15" s="5"/>
      <c r="J15" s="15"/>
      <c r="K15" s="15"/>
      <c r="L15" s="15"/>
      <c r="M15" s="15"/>
      <c r="N15" s="15"/>
      <c r="O15" s="15"/>
      <c r="P15" s="15"/>
      <c r="Q15" s="15"/>
      <c r="R15" s="16"/>
      <c r="S15" s="37"/>
    </row>
    <row r="16" spans="1:19" ht="16.5" x14ac:dyDescent="0.35">
      <c r="B16" s="4"/>
      <c r="C16" s="5"/>
      <c r="D16" s="5"/>
      <c r="E16" s="5"/>
      <c r="F16" s="5"/>
      <c r="G16" s="5"/>
      <c r="H16" s="5"/>
      <c r="I16" s="5"/>
      <c r="J16" s="5"/>
      <c r="K16" s="5"/>
      <c r="L16" s="5"/>
      <c r="M16" s="5"/>
      <c r="N16" s="5"/>
      <c r="O16" s="5"/>
      <c r="P16" s="5"/>
      <c r="Q16" s="5"/>
      <c r="R16" s="6"/>
      <c r="S16" s="32"/>
    </row>
    <row r="17" spans="1:25" ht="16.5" x14ac:dyDescent="0.35">
      <c r="B17" s="175" t="s">
        <v>15</v>
      </c>
      <c r="C17" s="176"/>
      <c r="D17" s="176"/>
      <c r="E17" s="176"/>
      <c r="F17" s="176"/>
      <c r="G17" s="176"/>
      <c r="H17" s="176"/>
      <c r="I17" s="177"/>
      <c r="J17" s="178" t="s">
        <v>16</v>
      </c>
      <c r="K17" s="179"/>
      <c r="L17" s="179"/>
      <c r="M17" s="179"/>
      <c r="N17" s="179"/>
      <c r="O17" s="179"/>
      <c r="P17" s="179"/>
      <c r="Q17" s="179"/>
      <c r="R17" s="180"/>
      <c r="S17" s="39"/>
    </row>
    <row r="18" spans="1:25" ht="49.5" x14ac:dyDescent="0.35">
      <c r="A18" s="221"/>
      <c r="B18" s="123" t="s">
        <v>17</v>
      </c>
      <c r="C18" s="118"/>
      <c r="D18" s="118"/>
      <c r="E18" s="118"/>
      <c r="F18" s="118"/>
      <c r="G18" s="118"/>
      <c r="H18" s="118"/>
      <c r="I18" s="118"/>
      <c r="J18" s="20" t="s">
        <v>18</v>
      </c>
      <c r="K18" s="124" t="s">
        <v>19</v>
      </c>
      <c r="L18" s="125"/>
      <c r="M18" s="125"/>
      <c r="N18" s="125"/>
      <c r="O18" s="125"/>
      <c r="P18" s="126"/>
      <c r="Q18" s="127" t="str">
        <f>IF(SUM(V20:V25)&lt;=50%,"Unsatisfactory",IF(AND((SUM(V20:V25)&gt;50%),SUM(V20:V25)&lt;65%),"Fair",IF(AND((SUM(V20:V25)&gt;=65%),SUM(V20:V25)&lt;85%),"Good",IF(SUM(V20:V25)&gt;=85%,"Very good"))))</f>
        <v>Very good</v>
      </c>
      <c r="R18" s="128"/>
      <c r="S18" s="40"/>
    </row>
    <row r="19" spans="1:25" ht="32.25" customHeight="1" x14ac:dyDescent="0.35">
      <c r="A19" s="221"/>
      <c r="B19" s="154" t="s">
        <v>20</v>
      </c>
      <c r="C19" s="155"/>
      <c r="D19" s="155"/>
      <c r="E19" s="155"/>
      <c r="F19" s="155"/>
      <c r="G19" s="155"/>
      <c r="H19" s="155"/>
      <c r="I19" s="155"/>
      <c r="J19" s="155"/>
      <c r="K19" s="155"/>
      <c r="L19" s="155"/>
      <c r="M19" s="155"/>
      <c r="N19" s="155"/>
      <c r="O19" s="155"/>
      <c r="P19" s="155"/>
      <c r="Q19" s="155"/>
      <c r="R19" s="156"/>
      <c r="S19" s="41"/>
      <c r="T19" s="61" t="s">
        <v>73</v>
      </c>
      <c r="U19" s="62" t="s">
        <v>83</v>
      </c>
      <c r="V19" s="61" t="s">
        <v>74</v>
      </c>
    </row>
    <row r="20" spans="1:25" ht="89.25" customHeight="1" x14ac:dyDescent="0.35">
      <c r="A20" s="221"/>
      <c r="B20" s="171" t="s">
        <v>21</v>
      </c>
      <c r="C20" s="172"/>
      <c r="D20" s="172"/>
      <c r="E20" s="172"/>
      <c r="F20" s="172"/>
      <c r="G20" s="172"/>
      <c r="H20" s="172"/>
      <c r="I20" s="172"/>
      <c r="J20" s="21" t="s">
        <v>22</v>
      </c>
      <c r="K20" s="173"/>
      <c r="L20" s="173"/>
      <c r="M20" s="173"/>
      <c r="N20" s="173"/>
      <c r="O20" s="173"/>
      <c r="P20" s="173"/>
      <c r="Q20" s="173"/>
      <c r="R20" s="174"/>
      <c r="S20" s="42"/>
      <c r="T20" s="63">
        <v>0.27500000000000002</v>
      </c>
      <c r="U20" s="64">
        <f>IF(J20="Yes",1,IF(J20="Partial",0.5,IF(J20="No",0)))</f>
        <v>1</v>
      </c>
      <c r="V20" s="64">
        <f>T20*U20</f>
        <v>0.27500000000000002</v>
      </c>
    </row>
    <row r="21" spans="1:25" ht="104.25" customHeight="1" x14ac:dyDescent="0.35">
      <c r="A21" s="221"/>
      <c r="B21" s="117" t="s">
        <v>109</v>
      </c>
      <c r="C21" s="118"/>
      <c r="D21" s="118"/>
      <c r="E21" s="118"/>
      <c r="F21" s="118"/>
      <c r="G21" s="118"/>
      <c r="H21" s="118"/>
      <c r="I21" s="118"/>
      <c r="J21" s="21" t="s">
        <v>22</v>
      </c>
      <c r="K21" s="119"/>
      <c r="L21" s="119"/>
      <c r="M21" s="119"/>
      <c r="N21" s="119"/>
      <c r="O21" s="119"/>
      <c r="P21" s="119"/>
      <c r="Q21" s="119"/>
      <c r="R21" s="120"/>
      <c r="S21" s="42"/>
      <c r="T21" s="63">
        <v>0.15</v>
      </c>
      <c r="U21" s="64">
        <f>IF(J21="Yes",1,IF(J21="Partial",0.5,IF(J21="No",0)))</f>
        <v>1</v>
      </c>
      <c r="V21" s="64">
        <f>T21*U21</f>
        <v>0.15</v>
      </c>
    </row>
    <row r="22" spans="1:25" ht="51.75" customHeight="1" x14ac:dyDescent="0.35">
      <c r="A22" s="221"/>
      <c r="B22" s="117" t="s">
        <v>23</v>
      </c>
      <c r="C22" s="118"/>
      <c r="D22" s="118"/>
      <c r="E22" s="118"/>
      <c r="F22" s="118"/>
      <c r="G22" s="118"/>
      <c r="H22" s="118"/>
      <c r="I22" s="118"/>
      <c r="J22" s="21" t="s">
        <v>22</v>
      </c>
      <c r="K22" s="119"/>
      <c r="L22" s="119"/>
      <c r="M22" s="119"/>
      <c r="N22" s="119"/>
      <c r="O22" s="119"/>
      <c r="P22" s="119"/>
      <c r="Q22" s="119"/>
      <c r="R22" s="120"/>
      <c r="S22" s="42"/>
      <c r="T22" s="63">
        <v>0.15</v>
      </c>
      <c r="U22" s="64">
        <f>IF(J22="Yes",1,IF(J22="Partial",0.5,IF(J22="No",0)))</f>
        <v>1</v>
      </c>
      <c r="V22" s="64">
        <f>T22*U22</f>
        <v>0.15</v>
      </c>
    </row>
    <row r="23" spans="1:25" ht="16.5" x14ac:dyDescent="0.35">
      <c r="A23" s="221"/>
      <c r="B23" s="129" t="s">
        <v>24</v>
      </c>
      <c r="C23" s="130"/>
      <c r="D23" s="130"/>
      <c r="E23" s="130"/>
      <c r="F23" s="130"/>
      <c r="G23" s="130"/>
      <c r="H23" s="130"/>
      <c r="I23" s="130"/>
      <c r="J23" s="130"/>
      <c r="K23" s="130"/>
      <c r="L23" s="130"/>
      <c r="M23" s="130"/>
      <c r="N23" s="130"/>
      <c r="O23" s="130"/>
      <c r="P23" s="130"/>
      <c r="Q23" s="130"/>
      <c r="R23" s="131"/>
      <c r="S23" s="42"/>
    </row>
    <row r="24" spans="1:25" ht="34.5" customHeight="1" x14ac:dyDescent="0.35">
      <c r="A24" s="221"/>
      <c r="B24" s="123" t="s">
        <v>25</v>
      </c>
      <c r="C24" s="132"/>
      <c r="D24" s="132"/>
      <c r="E24" s="132"/>
      <c r="F24" s="132"/>
      <c r="G24" s="132"/>
      <c r="H24" s="132"/>
      <c r="I24" s="132"/>
      <c r="J24" s="22" t="s">
        <v>22</v>
      </c>
      <c r="K24" s="119"/>
      <c r="L24" s="119"/>
      <c r="M24" s="119"/>
      <c r="N24" s="119"/>
      <c r="O24" s="119"/>
      <c r="P24" s="119"/>
      <c r="Q24" s="119"/>
      <c r="R24" s="120"/>
      <c r="S24" s="42"/>
      <c r="T24" s="63">
        <v>0.27500000000000002</v>
      </c>
      <c r="U24" s="64">
        <f>IF(J24="Yes",1,IF(J24="Partial",0.5,IF(J24="No",0)))</f>
        <v>1</v>
      </c>
      <c r="V24" s="64">
        <f>T24*U24</f>
        <v>0.27500000000000002</v>
      </c>
    </row>
    <row r="25" spans="1:25" ht="72" customHeight="1" x14ac:dyDescent="0.35">
      <c r="A25" s="221"/>
      <c r="B25" s="117" t="s">
        <v>110</v>
      </c>
      <c r="C25" s="118"/>
      <c r="D25" s="118"/>
      <c r="E25" s="118"/>
      <c r="F25" s="118"/>
      <c r="G25" s="118"/>
      <c r="H25" s="118"/>
      <c r="I25" s="118"/>
      <c r="J25" s="22" t="s">
        <v>22</v>
      </c>
      <c r="K25" s="119"/>
      <c r="L25" s="119"/>
      <c r="M25" s="119"/>
      <c r="N25" s="119"/>
      <c r="O25" s="119"/>
      <c r="P25" s="119"/>
      <c r="Q25" s="119"/>
      <c r="R25" s="120"/>
      <c r="S25" s="42"/>
      <c r="T25" s="63">
        <v>0.15</v>
      </c>
      <c r="U25" s="64">
        <f>IF(J25="Yes",1,IF(J25="Partial",0.5,IF(J25="No",0)))</f>
        <v>1</v>
      </c>
      <c r="V25" s="64">
        <f>T25*U25</f>
        <v>0.15</v>
      </c>
    </row>
    <row r="26" spans="1:25" ht="16.5" x14ac:dyDescent="0.35">
      <c r="A26" s="221"/>
      <c r="B26" s="23"/>
      <c r="C26" s="15"/>
      <c r="D26" s="15"/>
      <c r="E26" s="15"/>
      <c r="F26" s="15"/>
      <c r="G26" s="15"/>
      <c r="H26" s="15"/>
      <c r="I26" s="15"/>
      <c r="J26" s="30"/>
      <c r="K26" s="54"/>
      <c r="L26" s="24"/>
      <c r="M26" s="24"/>
      <c r="N26" s="24"/>
      <c r="O26" s="24"/>
      <c r="P26" s="24"/>
      <c r="Q26" s="24"/>
      <c r="R26" s="25"/>
      <c r="S26" s="42"/>
      <c r="T26" s="63"/>
    </row>
    <row r="27" spans="1:25" ht="16.5" x14ac:dyDescent="0.35">
      <c r="A27" s="221"/>
      <c r="B27" s="23"/>
      <c r="C27" s="15"/>
      <c r="D27" s="15"/>
      <c r="E27" s="15"/>
      <c r="F27" s="15"/>
      <c r="G27" s="15"/>
      <c r="H27" s="15"/>
      <c r="I27" s="15"/>
      <c r="J27" s="15"/>
      <c r="K27" s="15"/>
      <c r="L27" s="24"/>
      <c r="M27" s="24"/>
      <c r="N27" s="24"/>
      <c r="O27" s="24"/>
      <c r="P27" s="24"/>
      <c r="Q27" s="24"/>
      <c r="R27" s="25"/>
      <c r="S27" s="36"/>
      <c r="T27" s="113" t="s">
        <v>87</v>
      </c>
      <c r="U27" s="113"/>
      <c r="V27" s="63">
        <v>7.0000000000000007E-2</v>
      </c>
      <c r="X27" s="52"/>
      <c r="Y27" s="52"/>
    </row>
    <row r="28" spans="1:25" ht="16.5" x14ac:dyDescent="0.35">
      <c r="A28" s="221"/>
      <c r="B28" s="7"/>
      <c r="C28" s="26"/>
      <c r="D28" s="26"/>
      <c r="E28" s="26"/>
      <c r="F28" s="26"/>
      <c r="G28" s="26"/>
      <c r="H28" s="26"/>
      <c r="I28" s="26"/>
      <c r="J28" s="26"/>
      <c r="K28" s="26"/>
      <c r="L28" s="26"/>
      <c r="M28" s="26"/>
      <c r="N28" s="27"/>
      <c r="O28" s="27"/>
      <c r="P28" s="27"/>
      <c r="Q28" s="27"/>
      <c r="R28" s="28"/>
      <c r="S28" s="43"/>
      <c r="T28" s="113" t="s">
        <v>88</v>
      </c>
      <c r="U28" s="113"/>
      <c r="V28" s="65">
        <f>(SUM(V20:V25)*V27)*100</f>
        <v>7.0000000000000009</v>
      </c>
      <c r="W28" s="51"/>
      <c r="X28" s="53"/>
      <c r="Y28" s="51"/>
    </row>
    <row r="29" spans="1:25" ht="49.5" x14ac:dyDescent="0.35">
      <c r="A29" s="221"/>
      <c r="B29" s="123" t="s">
        <v>26</v>
      </c>
      <c r="C29" s="118"/>
      <c r="D29" s="118"/>
      <c r="E29" s="118"/>
      <c r="F29" s="118"/>
      <c r="G29" s="118"/>
      <c r="H29" s="118"/>
      <c r="I29" s="118"/>
      <c r="J29" s="20" t="s">
        <v>18</v>
      </c>
      <c r="K29" s="124" t="s">
        <v>19</v>
      </c>
      <c r="L29" s="125"/>
      <c r="M29" s="125"/>
      <c r="N29" s="125"/>
      <c r="O29" s="125"/>
      <c r="P29" s="126"/>
      <c r="Q29" s="127" t="str">
        <f>IF(SUM(V31:V41)&lt;=50%,"Unsatisfactory",IF(AND((SUM(V31:V41)&gt;50%),SUM(V31:V41)&lt;65%),"Fair",IF(AND((SUM(V31:V41)&gt;=65%),SUM(V31:V41)&lt;85%),"Good",IF(SUM(V31:V41)&gt;=85%,"Very good"))))</f>
        <v>Good</v>
      </c>
      <c r="R29" s="128"/>
      <c r="S29" s="40"/>
      <c r="T29" s="102"/>
    </row>
    <row r="30" spans="1:25" ht="29" x14ac:dyDescent="0.35">
      <c r="A30" s="221"/>
      <c r="B30" s="154" t="s">
        <v>27</v>
      </c>
      <c r="C30" s="155"/>
      <c r="D30" s="155"/>
      <c r="E30" s="155"/>
      <c r="F30" s="155"/>
      <c r="G30" s="155"/>
      <c r="H30" s="155"/>
      <c r="I30" s="155"/>
      <c r="J30" s="155"/>
      <c r="K30" s="155"/>
      <c r="L30" s="155"/>
      <c r="M30" s="155"/>
      <c r="N30" s="155"/>
      <c r="O30" s="155"/>
      <c r="P30" s="155"/>
      <c r="Q30" s="155"/>
      <c r="R30" s="156"/>
      <c r="S30" s="37"/>
      <c r="T30" s="61" t="s">
        <v>73</v>
      </c>
      <c r="U30" s="62" t="s">
        <v>83</v>
      </c>
      <c r="V30" s="61" t="s">
        <v>74</v>
      </c>
    </row>
    <row r="31" spans="1:25" ht="66" customHeight="1" x14ac:dyDescent="0.35">
      <c r="A31" s="221"/>
      <c r="B31" s="117" t="s">
        <v>28</v>
      </c>
      <c r="C31" s="118"/>
      <c r="D31" s="118"/>
      <c r="E31" s="118"/>
      <c r="F31" s="118"/>
      <c r="G31" s="118"/>
      <c r="H31" s="118"/>
      <c r="I31" s="118"/>
      <c r="J31" s="22" t="s">
        <v>22</v>
      </c>
      <c r="K31" s="181"/>
      <c r="L31" s="182"/>
      <c r="M31" s="182"/>
      <c r="N31" s="182"/>
      <c r="O31" s="182"/>
      <c r="P31" s="182"/>
      <c r="Q31" s="182"/>
      <c r="R31" s="183"/>
      <c r="S31" s="36"/>
      <c r="T31" s="63">
        <v>0.05</v>
      </c>
      <c r="U31" s="64">
        <f>IF(J31="Yes",1,IF(J31="Partial",0.5,IF(J31="No",0)))</f>
        <v>1</v>
      </c>
      <c r="V31" s="64">
        <f>T31*U31</f>
        <v>0.05</v>
      </c>
    </row>
    <row r="32" spans="1:25" ht="54" customHeight="1" x14ac:dyDescent="0.35">
      <c r="A32" s="221"/>
      <c r="B32" s="171" t="s">
        <v>29</v>
      </c>
      <c r="C32" s="172"/>
      <c r="D32" s="172"/>
      <c r="E32" s="172"/>
      <c r="F32" s="172"/>
      <c r="G32" s="172"/>
      <c r="H32" s="172"/>
      <c r="I32" s="172"/>
      <c r="J32" s="22" t="s">
        <v>104</v>
      </c>
      <c r="K32" s="181"/>
      <c r="L32" s="182"/>
      <c r="M32" s="182"/>
      <c r="N32" s="182"/>
      <c r="O32" s="182"/>
      <c r="P32" s="182"/>
      <c r="Q32" s="182"/>
      <c r="R32" s="183"/>
      <c r="S32" s="36"/>
      <c r="T32" s="63">
        <v>0.2</v>
      </c>
      <c r="U32" s="64">
        <f>IF(J32="Yes",1,IF(J32="Partial",0.5,IF(J32="No",0)))</f>
        <v>0.5</v>
      </c>
      <c r="V32" s="64">
        <f t="shared" ref="V32:V41" si="0">T32*U32</f>
        <v>0.1</v>
      </c>
    </row>
    <row r="33" spans="1:24" ht="16.5" x14ac:dyDescent="0.35">
      <c r="A33" s="221"/>
      <c r="B33" s="154" t="s">
        <v>30</v>
      </c>
      <c r="C33" s="155"/>
      <c r="D33" s="155"/>
      <c r="E33" s="155"/>
      <c r="F33" s="155"/>
      <c r="G33" s="155"/>
      <c r="H33" s="155"/>
      <c r="I33" s="155"/>
      <c r="J33" s="155"/>
      <c r="K33" s="155"/>
      <c r="L33" s="155"/>
      <c r="M33" s="155"/>
      <c r="N33" s="155"/>
      <c r="O33" s="155"/>
      <c r="P33" s="155"/>
      <c r="Q33" s="155"/>
      <c r="R33" s="156"/>
      <c r="S33" s="37"/>
      <c r="T33" s="63"/>
    </row>
    <row r="34" spans="1:24" ht="60.75" customHeight="1" x14ac:dyDescent="0.35">
      <c r="A34" s="221"/>
      <c r="B34" s="123" t="s">
        <v>31</v>
      </c>
      <c r="C34" s="132"/>
      <c r="D34" s="132"/>
      <c r="E34" s="132"/>
      <c r="F34" s="132"/>
      <c r="G34" s="132"/>
      <c r="H34" s="132"/>
      <c r="I34" s="132"/>
      <c r="J34" s="22" t="s">
        <v>22</v>
      </c>
      <c r="K34" s="119"/>
      <c r="L34" s="119"/>
      <c r="M34" s="119"/>
      <c r="N34" s="119"/>
      <c r="O34" s="119"/>
      <c r="P34" s="119"/>
      <c r="Q34" s="119"/>
      <c r="R34" s="120"/>
      <c r="S34" s="36"/>
      <c r="T34" s="63">
        <v>0.3</v>
      </c>
      <c r="U34" s="64">
        <f t="shared" ref="U34:U41" si="1">IF(J34="Yes",1,IF(J34="Partial",0.5,IF(J34="No",0)))</f>
        <v>1</v>
      </c>
      <c r="V34" s="64">
        <f t="shared" si="0"/>
        <v>0.3</v>
      </c>
    </row>
    <row r="35" spans="1:24" ht="29.25" customHeight="1" x14ac:dyDescent="0.35">
      <c r="A35" s="221"/>
      <c r="B35" s="117" t="s">
        <v>121</v>
      </c>
      <c r="C35" s="118"/>
      <c r="D35" s="118"/>
      <c r="E35" s="118"/>
      <c r="F35" s="118"/>
      <c r="G35" s="118"/>
      <c r="H35" s="118"/>
      <c r="I35" s="118"/>
      <c r="J35" s="22" t="s">
        <v>105</v>
      </c>
      <c r="K35" s="119"/>
      <c r="L35" s="119"/>
      <c r="M35" s="119"/>
      <c r="N35" s="119"/>
      <c r="O35" s="119"/>
      <c r="P35" s="119"/>
      <c r="Q35" s="119"/>
      <c r="R35" s="120"/>
      <c r="S35" s="36"/>
      <c r="T35" s="63">
        <v>0.05</v>
      </c>
      <c r="U35" s="64">
        <f t="shared" si="1"/>
        <v>0</v>
      </c>
      <c r="V35" s="64">
        <f t="shared" si="0"/>
        <v>0</v>
      </c>
    </row>
    <row r="36" spans="1:24" ht="69" customHeight="1" x14ac:dyDescent="0.35">
      <c r="A36" s="221"/>
      <c r="B36" s="117" t="s">
        <v>111</v>
      </c>
      <c r="C36" s="118"/>
      <c r="D36" s="118"/>
      <c r="E36" s="118"/>
      <c r="F36" s="118"/>
      <c r="G36" s="118"/>
      <c r="H36" s="118"/>
      <c r="I36" s="118"/>
      <c r="J36" s="22" t="s">
        <v>22</v>
      </c>
      <c r="K36" s="119"/>
      <c r="L36" s="119"/>
      <c r="M36" s="119"/>
      <c r="N36" s="119"/>
      <c r="O36" s="119"/>
      <c r="P36" s="119"/>
      <c r="Q36" s="119"/>
      <c r="R36" s="120"/>
      <c r="S36" s="36"/>
      <c r="T36" s="63">
        <v>0.05</v>
      </c>
      <c r="U36" s="64">
        <f t="shared" si="1"/>
        <v>1</v>
      </c>
      <c r="V36" s="64">
        <f t="shared" si="0"/>
        <v>0.05</v>
      </c>
    </row>
    <row r="37" spans="1:24" ht="33" customHeight="1" x14ac:dyDescent="0.35">
      <c r="A37" s="221"/>
      <c r="B37" s="117" t="s">
        <v>112</v>
      </c>
      <c r="C37" s="118"/>
      <c r="D37" s="118"/>
      <c r="E37" s="118"/>
      <c r="F37" s="118"/>
      <c r="G37" s="118"/>
      <c r="H37" s="118"/>
      <c r="I37" s="118"/>
      <c r="J37" s="22" t="s">
        <v>104</v>
      </c>
      <c r="K37" s="119"/>
      <c r="L37" s="119"/>
      <c r="M37" s="119"/>
      <c r="N37" s="119"/>
      <c r="O37" s="119"/>
      <c r="P37" s="119"/>
      <c r="Q37" s="119"/>
      <c r="R37" s="120"/>
      <c r="S37" s="36"/>
      <c r="T37" s="63">
        <v>0.05</v>
      </c>
      <c r="U37" s="64">
        <f t="shared" si="1"/>
        <v>0.5</v>
      </c>
      <c r="V37" s="64">
        <f t="shared" si="0"/>
        <v>2.5000000000000001E-2</v>
      </c>
    </row>
    <row r="38" spans="1:24" ht="45.75" customHeight="1" x14ac:dyDescent="0.35">
      <c r="A38" s="221"/>
      <c r="B38" s="150" t="s">
        <v>32</v>
      </c>
      <c r="C38" s="151"/>
      <c r="D38" s="151"/>
      <c r="E38" s="151"/>
      <c r="F38" s="151"/>
      <c r="G38" s="151"/>
      <c r="H38" s="151"/>
      <c r="I38" s="152"/>
      <c r="J38" s="22" t="s">
        <v>22</v>
      </c>
      <c r="K38" s="119"/>
      <c r="L38" s="119"/>
      <c r="M38" s="119"/>
      <c r="N38" s="119"/>
      <c r="O38" s="119"/>
      <c r="P38" s="119"/>
      <c r="Q38" s="119"/>
      <c r="R38" s="120"/>
      <c r="S38" s="36"/>
      <c r="T38" s="63">
        <v>0.1</v>
      </c>
      <c r="U38" s="64">
        <f t="shared" si="1"/>
        <v>1</v>
      </c>
      <c r="V38" s="64">
        <f t="shared" si="0"/>
        <v>0.1</v>
      </c>
    </row>
    <row r="39" spans="1:24" ht="34.5" customHeight="1" x14ac:dyDescent="0.35">
      <c r="A39" s="221"/>
      <c r="B39" s="153" t="s">
        <v>113</v>
      </c>
      <c r="C39" s="151"/>
      <c r="D39" s="151"/>
      <c r="E39" s="151"/>
      <c r="F39" s="151"/>
      <c r="G39" s="151"/>
      <c r="H39" s="151"/>
      <c r="I39" s="152"/>
      <c r="J39" s="22" t="s">
        <v>22</v>
      </c>
      <c r="K39" s="119"/>
      <c r="L39" s="119"/>
      <c r="M39" s="119"/>
      <c r="N39" s="119"/>
      <c r="O39" s="119"/>
      <c r="P39" s="119"/>
      <c r="Q39" s="119"/>
      <c r="R39" s="120"/>
      <c r="S39" s="36"/>
      <c r="T39" s="63">
        <v>0.05</v>
      </c>
      <c r="U39" s="64">
        <f t="shared" si="1"/>
        <v>1</v>
      </c>
      <c r="V39" s="64">
        <f t="shared" si="0"/>
        <v>0.05</v>
      </c>
    </row>
    <row r="40" spans="1:24" ht="39.75" customHeight="1" x14ac:dyDescent="0.35">
      <c r="A40" s="221"/>
      <c r="B40" s="153" t="s">
        <v>114</v>
      </c>
      <c r="C40" s="151"/>
      <c r="D40" s="151"/>
      <c r="E40" s="151"/>
      <c r="F40" s="151"/>
      <c r="G40" s="151"/>
      <c r="H40" s="151"/>
      <c r="I40" s="152"/>
      <c r="J40" s="22" t="s">
        <v>22</v>
      </c>
      <c r="K40" s="119"/>
      <c r="L40" s="119"/>
      <c r="M40" s="119"/>
      <c r="N40" s="119"/>
      <c r="O40" s="119"/>
      <c r="P40" s="119"/>
      <c r="Q40" s="119"/>
      <c r="R40" s="120"/>
      <c r="S40" s="36"/>
      <c r="T40" s="63">
        <v>0.05</v>
      </c>
      <c r="U40" s="64">
        <f t="shared" si="1"/>
        <v>1</v>
      </c>
      <c r="V40" s="64">
        <f t="shared" si="0"/>
        <v>0.05</v>
      </c>
    </row>
    <row r="41" spans="1:24" ht="49.5" customHeight="1" x14ac:dyDescent="0.35">
      <c r="A41" s="221"/>
      <c r="B41" s="153" t="s">
        <v>115</v>
      </c>
      <c r="C41" s="151"/>
      <c r="D41" s="151"/>
      <c r="E41" s="151"/>
      <c r="F41" s="151"/>
      <c r="G41" s="151"/>
      <c r="H41" s="151"/>
      <c r="I41" s="152"/>
      <c r="J41" s="22" t="s">
        <v>22</v>
      </c>
      <c r="K41" s="119"/>
      <c r="L41" s="119"/>
      <c r="M41" s="119"/>
      <c r="N41" s="119"/>
      <c r="O41" s="119"/>
      <c r="P41" s="119"/>
      <c r="Q41" s="119"/>
      <c r="R41" s="120"/>
      <c r="S41" s="36"/>
      <c r="T41" s="63">
        <v>0.1</v>
      </c>
      <c r="U41" s="64">
        <f t="shared" si="1"/>
        <v>1</v>
      </c>
      <c r="V41" s="64">
        <f t="shared" si="0"/>
        <v>0.1</v>
      </c>
    </row>
    <row r="42" spans="1:24" ht="16.5" x14ac:dyDescent="0.35">
      <c r="A42" s="221"/>
      <c r="B42" s="23"/>
      <c r="C42" s="15"/>
      <c r="D42" s="15"/>
      <c r="E42" s="15"/>
      <c r="F42" s="15"/>
      <c r="G42" s="15"/>
      <c r="H42" s="15"/>
      <c r="I42" s="15"/>
      <c r="J42" s="30"/>
      <c r="K42" s="54"/>
      <c r="L42" s="54"/>
      <c r="M42" s="54"/>
      <c r="N42" s="54"/>
      <c r="O42" s="54"/>
      <c r="P42" s="54"/>
      <c r="Q42" s="54"/>
      <c r="R42" s="59"/>
      <c r="S42" s="36"/>
      <c r="T42" s="63"/>
    </row>
    <row r="43" spans="1:24" ht="16.5" x14ac:dyDescent="0.35">
      <c r="A43" s="221"/>
      <c r="B43" s="23"/>
      <c r="C43" s="15"/>
      <c r="D43" s="15"/>
      <c r="E43" s="15"/>
      <c r="F43" s="15"/>
      <c r="G43" s="15"/>
      <c r="H43" s="15"/>
      <c r="I43" s="15"/>
      <c r="J43" s="15"/>
      <c r="K43" s="15"/>
      <c r="L43" s="24"/>
      <c r="M43" s="24"/>
      <c r="N43" s="24"/>
      <c r="O43" s="24"/>
      <c r="P43" s="24"/>
      <c r="Q43" s="24"/>
      <c r="R43" s="25"/>
      <c r="S43" s="36"/>
      <c r="T43" s="113" t="s">
        <v>87</v>
      </c>
      <c r="U43" s="113"/>
      <c r="V43" s="63">
        <v>0.13</v>
      </c>
    </row>
    <row r="44" spans="1:24" ht="16.5" x14ac:dyDescent="0.35">
      <c r="A44" s="221"/>
      <c r="B44" s="7"/>
      <c r="C44" s="26"/>
      <c r="D44" s="26"/>
      <c r="E44" s="26"/>
      <c r="F44" s="26"/>
      <c r="G44" s="26"/>
      <c r="H44" s="26"/>
      <c r="I44" s="26"/>
      <c r="J44" s="26"/>
      <c r="K44" s="26"/>
      <c r="L44" s="26"/>
      <c r="M44" s="26"/>
      <c r="N44" s="27"/>
      <c r="O44" s="27"/>
      <c r="P44" s="27"/>
      <c r="Q44" s="27"/>
      <c r="R44" s="28"/>
      <c r="S44" s="43"/>
      <c r="T44" s="113" t="s">
        <v>89</v>
      </c>
      <c r="U44" s="113"/>
      <c r="V44" s="65">
        <f>(SUM(V31:V41)*V43)*100</f>
        <v>10.725000000000001</v>
      </c>
      <c r="X44" s="47"/>
    </row>
    <row r="45" spans="1:24" ht="49.5" x14ac:dyDescent="0.35">
      <c r="A45" s="221"/>
      <c r="B45" s="123" t="s">
        <v>33</v>
      </c>
      <c r="C45" s="118"/>
      <c r="D45" s="118"/>
      <c r="E45" s="118"/>
      <c r="F45" s="118"/>
      <c r="G45" s="118"/>
      <c r="H45" s="118"/>
      <c r="I45" s="118"/>
      <c r="J45" s="20" t="s">
        <v>18</v>
      </c>
      <c r="K45" s="124" t="s">
        <v>19</v>
      </c>
      <c r="L45" s="125"/>
      <c r="M45" s="125"/>
      <c r="N45" s="125"/>
      <c r="O45" s="125"/>
      <c r="P45" s="126"/>
      <c r="Q45" s="127" t="str">
        <f>IF(SUM(V47:V49)&lt;=50%,"Unsatisfactory",IF(AND((SUM(V47:V49)&gt;50%),SUM(V47:V49)&lt;65%),"Fair",IF(AND((SUM(V47:V49)&gt;=65%),SUM(V47:V49)&lt;85%),"Good",IF(SUM(V47:V49)&gt;=85%,"Very good"))))</f>
        <v>Very good</v>
      </c>
      <c r="R45" s="128"/>
      <c r="S45" s="40"/>
    </row>
    <row r="46" spans="1:24" ht="29" x14ac:dyDescent="0.35">
      <c r="A46" s="221"/>
      <c r="B46" s="154" t="s">
        <v>34</v>
      </c>
      <c r="C46" s="155"/>
      <c r="D46" s="155"/>
      <c r="E46" s="155"/>
      <c r="F46" s="155"/>
      <c r="G46" s="155"/>
      <c r="H46" s="155"/>
      <c r="I46" s="155"/>
      <c r="J46" s="155"/>
      <c r="K46" s="155"/>
      <c r="L46" s="155"/>
      <c r="M46" s="155"/>
      <c r="N46" s="155"/>
      <c r="O46" s="155"/>
      <c r="P46" s="155"/>
      <c r="Q46" s="155"/>
      <c r="R46" s="156"/>
      <c r="S46" s="37"/>
      <c r="T46" s="61" t="s">
        <v>73</v>
      </c>
      <c r="U46" s="62" t="s">
        <v>83</v>
      </c>
      <c r="V46" s="61" t="s">
        <v>74</v>
      </c>
    </row>
    <row r="47" spans="1:24" ht="33.75" customHeight="1" x14ac:dyDescent="0.35">
      <c r="A47" s="221"/>
      <c r="B47" s="123" t="s">
        <v>35</v>
      </c>
      <c r="C47" s="132"/>
      <c r="D47" s="132"/>
      <c r="E47" s="132"/>
      <c r="F47" s="132"/>
      <c r="G47" s="132"/>
      <c r="H47" s="132"/>
      <c r="I47" s="132"/>
      <c r="J47" s="22" t="s">
        <v>22</v>
      </c>
      <c r="K47" s="157"/>
      <c r="L47" s="158"/>
      <c r="M47" s="158"/>
      <c r="N47" s="158"/>
      <c r="O47" s="158"/>
      <c r="P47" s="158"/>
      <c r="Q47" s="158"/>
      <c r="R47" s="159"/>
      <c r="S47" s="36"/>
      <c r="T47" s="63">
        <v>0.4</v>
      </c>
      <c r="U47" s="64">
        <f>IF(J47="Yes",1,IF(J47="Partial",0.5,IF(J47="No",0)))</f>
        <v>1</v>
      </c>
      <c r="V47" s="64">
        <f>T47*U47</f>
        <v>0.4</v>
      </c>
    </row>
    <row r="48" spans="1:24" ht="48.75" customHeight="1" x14ac:dyDescent="0.35">
      <c r="A48" s="221"/>
      <c r="B48" s="123" t="s">
        <v>116</v>
      </c>
      <c r="C48" s="132"/>
      <c r="D48" s="132"/>
      <c r="E48" s="132"/>
      <c r="F48" s="132"/>
      <c r="G48" s="132"/>
      <c r="H48" s="132"/>
      <c r="I48" s="132"/>
      <c r="J48" s="22" t="s">
        <v>22</v>
      </c>
      <c r="K48" s="157"/>
      <c r="L48" s="158"/>
      <c r="M48" s="158"/>
      <c r="N48" s="158"/>
      <c r="O48" s="158"/>
      <c r="P48" s="158"/>
      <c r="Q48" s="158"/>
      <c r="R48" s="159"/>
      <c r="S48" s="36"/>
      <c r="T48" s="63">
        <v>0.4</v>
      </c>
      <c r="U48" s="64">
        <f>IF(J48="Yes",1,IF(J48="Partial",0.5,IF(J48="No",0)))</f>
        <v>1</v>
      </c>
      <c r="V48" s="64">
        <f t="shared" ref="V48:V49" si="2">T48*U48</f>
        <v>0.4</v>
      </c>
    </row>
    <row r="49" spans="1:24" ht="47.25" customHeight="1" x14ac:dyDescent="0.35">
      <c r="A49" s="221"/>
      <c r="B49" s="117" t="s">
        <v>117</v>
      </c>
      <c r="C49" s="118"/>
      <c r="D49" s="118"/>
      <c r="E49" s="118"/>
      <c r="F49" s="118"/>
      <c r="G49" s="118"/>
      <c r="H49" s="118"/>
      <c r="I49" s="118"/>
      <c r="J49" s="22" t="s">
        <v>22</v>
      </c>
      <c r="K49" s="157"/>
      <c r="L49" s="158"/>
      <c r="M49" s="158"/>
      <c r="N49" s="158"/>
      <c r="O49" s="158"/>
      <c r="P49" s="158"/>
      <c r="Q49" s="158"/>
      <c r="R49" s="159"/>
      <c r="S49" s="36"/>
      <c r="T49" s="63">
        <v>0.2</v>
      </c>
      <c r="U49" s="64">
        <f>IF(J49="Yes",1,IF(J49="Partial",0.5,IF(J49="No",0)))</f>
        <v>1</v>
      </c>
      <c r="V49" s="64">
        <f t="shared" si="2"/>
        <v>0.2</v>
      </c>
    </row>
    <row r="50" spans="1:24" ht="16.5" x14ac:dyDescent="0.35">
      <c r="A50" s="221"/>
      <c r="B50" s="23"/>
      <c r="C50" s="15"/>
      <c r="D50" s="15"/>
      <c r="E50" s="15"/>
      <c r="F50" s="15"/>
      <c r="G50" s="15"/>
      <c r="H50" s="15"/>
      <c r="I50" s="15"/>
      <c r="J50" s="30"/>
      <c r="K50" s="56"/>
      <c r="L50" s="57"/>
      <c r="M50" s="57"/>
      <c r="N50" s="57"/>
      <c r="O50" s="57"/>
      <c r="P50" s="57"/>
      <c r="Q50" s="57"/>
      <c r="R50" s="58"/>
      <c r="S50" s="36"/>
      <c r="T50" s="63"/>
    </row>
    <row r="51" spans="1:24" ht="16.5" x14ac:dyDescent="0.35">
      <c r="A51" s="221"/>
      <c r="B51" s="23"/>
      <c r="C51" s="15"/>
      <c r="D51" s="15"/>
      <c r="E51" s="15"/>
      <c r="F51" s="15"/>
      <c r="G51" s="15"/>
      <c r="H51" s="15"/>
      <c r="I51" s="15"/>
      <c r="J51" s="15"/>
      <c r="K51" s="15"/>
      <c r="L51" s="15"/>
      <c r="M51" s="15"/>
      <c r="N51" s="15"/>
      <c r="O51" s="15"/>
      <c r="P51" s="15"/>
      <c r="Q51" s="15"/>
      <c r="R51" s="16"/>
      <c r="S51" s="37"/>
      <c r="T51" s="113" t="s">
        <v>87</v>
      </c>
      <c r="U51" s="113"/>
      <c r="V51" s="63">
        <v>0.11</v>
      </c>
    </row>
    <row r="52" spans="1:24" ht="16.5" x14ac:dyDescent="0.35">
      <c r="A52" s="221"/>
      <c r="B52" s="7"/>
      <c r="C52" s="26"/>
      <c r="D52" s="26"/>
      <c r="E52" s="26"/>
      <c r="F52" s="26"/>
      <c r="G52" s="26"/>
      <c r="H52" s="26"/>
      <c r="I52" s="26"/>
      <c r="J52" s="26"/>
      <c r="K52" s="26"/>
      <c r="L52" s="26"/>
      <c r="M52" s="26"/>
      <c r="N52" s="27"/>
      <c r="O52" s="27"/>
      <c r="P52" s="27"/>
      <c r="Q52" s="27"/>
      <c r="R52" s="28"/>
      <c r="S52" s="43"/>
      <c r="T52" s="113" t="s">
        <v>90</v>
      </c>
      <c r="U52" s="113"/>
      <c r="V52" s="65">
        <f>(SUM(V47:V49)*V51)*100</f>
        <v>11</v>
      </c>
      <c r="X52" s="47"/>
    </row>
    <row r="53" spans="1:24" ht="49.5" x14ac:dyDescent="0.35">
      <c r="A53" s="221"/>
      <c r="B53" s="123" t="s">
        <v>36</v>
      </c>
      <c r="C53" s="118"/>
      <c r="D53" s="118"/>
      <c r="E53" s="118"/>
      <c r="F53" s="118"/>
      <c r="G53" s="118"/>
      <c r="H53" s="118"/>
      <c r="I53" s="118"/>
      <c r="J53" s="20" t="s">
        <v>18</v>
      </c>
      <c r="K53" s="124" t="s">
        <v>19</v>
      </c>
      <c r="L53" s="125"/>
      <c r="M53" s="125"/>
      <c r="N53" s="125"/>
      <c r="O53" s="125"/>
      <c r="P53" s="126"/>
      <c r="Q53" s="127" t="str">
        <f>IF(SUM(V55:V61)&lt;=50%,"Unsatisfactory",IF(AND((SUM(V55:V61)&gt;50%),SUM(V55:V61)&lt;65%),"Fair",IF(AND((SUM(V55:V61)&gt;=65%),SUM(V55:V61)&lt;85%),"Good",IF(SUM(V55:V61)&gt;=85%,"Very good"))))</f>
        <v>Very good</v>
      </c>
      <c r="R53" s="128"/>
      <c r="S53" s="40"/>
    </row>
    <row r="54" spans="1:24" ht="29" x14ac:dyDescent="0.35">
      <c r="A54" s="221"/>
      <c r="B54" s="129" t="s">
        <v>37</v>
      </c>
      <c r="C54" s="130"/>
      <c r="D54" s="130"/>
      <c r="E54" s="130"/>
      <c r="F54" s="130"/>
      <c r="G54" s="130"/>
      <c r="H54" s="130"/>
      <c r="I54" s="130"/>
      <c r="J54" s="130"/>
      <c r="K54" s="130"/>
      <c r="L54" s="130"/>
      <c r="M54" s="130"/>
      <c r="N54" s="130"/>
      <c r="O54" s="130"/>
      <c r="P54" s="130"/>
      <c r="Q54" s="130"/>
      <c r="R54" s="131"/>
      <c r="S54" s="37"/>
      <c r="T54" s="61" t="s">
        <v>73</v>
      </c>
      <c r="U54" s="62" t="s">
        <v>83</v>
      </c>
      <c r="V54" s="61" t="s">
        <v>74</v>
      </c>
    </row>
    <row r="55" spans="1:24" ht="31.5" customHeight="1" x14ac:dyDescent="0.35">
      <c r="A55" s="221"/>
      <c r="B55" s="123" t="s">
        <v>38</v>
      </c>
      <c r="C55" s="132"/>
      <c r="D55" s="132"/>
      <c r="E55" s="132"/>
      <c r="F55" s="132"/>
      <c r="G55" s="132"/>
      <c r="H55" s="132"/>
      <c r="I55" s="132"/>
      <c r="J55" s="22" t="s">
        <v>22</v>
      </c>
      <c r="K55" s="119"/>
      <c r="L55" s="119"/>
      <c r="M55" s="119"/>
      <c r="N55" s="119"/>
      <c r="O55" s="119"/>
      <c r="P55" s="119"/>
      <c r="Q55" s="119"/>
      <c r="R55" s="120"/>
      <c r="S55" s="36"/>
      <c r="T55" s="63">
        <v>0.4</v>
      </c>
      <c r="U55" s="64">
        <f t="shared" ref="U55:U61" si="3">IF(J55="Yes",1,IF(J55="Partial",0.5,IF(J55="No",0)))</f>
        <v>1</v>
      </c>
      <c r="V55" s="64">
        <f>T55*U55</f>
        <v>0.4</v>
      </c>
    </row>
    <row r="56" spans="1:24" ht="29.25" customHeight="1" x14ac:dyDescent="0.35">
      <c r="A56" s="221"/>
      <c r="B56" s="117" t="s">
        <v>39</v>
      </c>
      <c r="C56" s="118"/>
      <c r="D56" s="118"/>
      <c r="E56" s="118"/>
      <c r="F56" s="118"/>
      <c r="G56" s="118"/>
      <c r="H56" s="118"/>
      <c r="I56" s="118"/>
      <c r="J56" s="22" t="s">
        <v>104</v>
      </c>
      <c r="K56" s="119"/>
      <c r="L56" s="119"/>
      <c r="M56" s="119"/>
      <c r="N56" s="119"/>
      <c r="O56" s="119"/>
      <c r="P56" s="119"/>
      <c r="Q56" s="119"/>
      <c r="R56" s="120"/>
      <c r="S56" s="36"/>
      <c r="T56" s="63">
        <v>0.05</v>
      </c>
      <c r="U56" s="64">
        <f t="shared" si="3"/>
        <v>0.5</v>
      </c>
      <c r="V56" s="64">
        <f t="shared" ref="V56:V61" si="4">T56*U56</f>
        <v>2.5000000000000001E-2</v>
      </c>
    </row>
    <row r="57" spans="1:24" ht="37.5" customHeight="1" x14ac:dyDescent="0.35">
      <c r="A57" s="221"/>
      <c r="B57" s="117" t="s">
        <v>40</v>
      </c>
      <c r="C57" s="118"/>
      <c r="D57" s="118"/>
      <c r="E57" s="118"/>
      <c r="F57" s="118"/>
      <c r="G57" s="118"/>
      <c r="H57" s="118"/>
      <c r="I57" s="118"/>
      <c r="J57" s="22" t="s">
        <v>22</v>
      </c>
      <c r="K57" s="119"/>
      <c r="L57" s="119"/>
      <c r="M57" s="119"/>
      <c r="N57" s="119"/>
      <c r="O57" s="119"/>
      <c r="P57" s="119"/>
      <c r="Q57" s="119"/>
      <c r="R57" s="120"/>
      <c r="S57" s="36"/>
      <c r="T57" s="63">
        <v>0.05</v>
      </c>
      <c r="U57" s="64">
        <f t="shared" si="3"/>
        <v>1</v>
      </c>
      <c r="V57" s="64">
        <f t="shared" si="4"/>
        <v>0.05</v>
      </c>
    </row>
    <row r="58" spans="1:24" ht="43.5" customHeight="1" x14ac:dyDescent="0.35">
      <c r="A58" s="221"/>
      <c r="B58" s="121" t="s">
        <v>118</v>
      </c>
      <c r="C58" s="122"/>
      <c r="D58" s="122"/>
      <c r="E58" s="122"/>
      <c r="F58" s="122"/>
      <c r="G58" s="122"/>
      <c r="H58" s="122"/>
      <c r="I58" s="122"/>
      <c r="J58" s="22" t="s">
        <v>22</v>
      </c>
      <c r="K58" s="119"/>
      <c r="L58" s="119"/>
      <c r="M58" s="119"/>
      <c r="N58" s="119"/>
      <c r="O58" s="119"/>
      <c r="P58" s="119"/>
      <c r="Q58" s="119"/>
      <c r="R58" s="120"/>
      <c r="S58" s="36"/>
      <c r="T58" s="63">
        <v>0.32500000000000001</v>
      </c>
      <c r="U58" s="64">
        <f t="shared" si="3"/>
        <v>1</v>
      </c>
      <c r="V58" s="64">
        <f t="shared" si="4"/>
        <v>0.32500000000000001</v>
      </c>
    </row>
    <row r="59" spans="1:24" ht="31.5" customHeight="1" x14ac:dyDescent="0.35">
      <c r="A59" s="221"/>
      <c r="B59" s="117" t="s">
        <v>41</v>
      </c>
      <c r="C59" s="118"/>
      <c r="D59" s="118"/>
      <c r="E59" s="118"/>
      <c r="F59" s="118"/>
      <c r="G59" s="118"/>
      <c r="H59" s="118"/>
      <c r="I59" s="118"/>
      <c r="J59" s="22" t="s">
        <v>22</v>
      </c>
      <c r="K59" s="119"/>
      <c r="L59" s="119"/>
      <c r="M59" s="119"/>
      <c r="N59" s="119"/>
      <c r="O59" s="119"/>
      <c r="P59" s="119"/>
      <c r="Q59" s="119"/>
      <c r="R59" s="120"/>
      <c r="S59" s="36"/>
      <c r="T59" s="63">
        <v>0.05</v>
      </c>
      <c r="U59" s="64">
        <f t="shared" si="3"/>
        <v>1</v>
      </c>
      <c r="V59" s="64">
        <f t="shared" si="4"/>
        <v>0.05</v>
      </c>
    </row>
    <row r="60" spans="1:24" ht="28.5" customHeight="1" x14ac:dyDescent="0.35">
      <c r="A60" s="221"/>
      <c r="B60" s="117" t="s">
        <v>42</v>
      </c>
      <c r="C60" s="118"/>
      <c r="D60" s="118"/>
      <c r="E60" s="118"/>
      <c r="F60" s="118"/>
      <c r="G60" s="118"/>
      <c r="H60" s="118"/>
      <c r="I60" s="118"/>
      <c r="J60" s="22" t="s">
        <v>22</v>
      </c>
      <c r="K60" s="144"/>
      <c r="L60" s="144"/>
      <c r="M60" s="144"/>
      <c r="N60" s="144"/>
      <c r="O60" s="144"/>
      <c r="P60" s="144"/>
      <c r="Q60" s="144"/>
      <c r="R60" s="145"/>
      <c r="S60" s="36"/>
      <c r="T60" s="63">
        <v>0.05</v>
      </c>
      <c r="U60" s="64">
        <f t="shared" si="3"/>
        <v>1</v>
      </c>
      <c r="V60" s="64">
        <f t="shared" si="4"/>
        <v>0.05</v>
      </c>
    </row>
    <row r="61" spans="1:24" ht="40.5" customHeight="1" x14ac:dyDescent="0.35">
      <c r="A61" s="221"/>
      <c r="B61" s="146" t="s">
        <v>43</v>
      </c>
      <c r="C61" s="118"/>
      <c r="D61" s="118"/>
      <c r="E61" s="118"/>
      <c r="F61" s="118"/>
      <c r="G61" s="118"/>
      <c r="H61" s="118"/>
      <c r="I61" s="118"/>
      <c r="J61" s="22" t="s">
        <v>22</v>
      </c>
      <c r="K61" s="144"/>
      <c r="L61" s="144"/>
      <c r="M61" s="144"/>
      <c r="N61" s="144"/>
      <c r="O61" s="144"/>
      <c r="P61" s="144"/>
      <c r="Q61" s="144"/>
      <c r="R61" s="145"/>
      <c r="S61" s="36"/>
      <c r="T61" s="63">
        <v>7.4999999999999997E-2</v>
      </c>
      <c r="U61" s="64">
        <f t="shared" si="3"/>
        <v>1</v>
      </c>
      <c r="V61" s="64">
        <f t="shared" si="4"/>
        <v>7.4999999999999997E-2</v>
      </c>
    </row>
    <row r="62" spans="1:24" ht="16.5" x14ac:dyDescent="0.35">
      <c r="A62" s="221"/>
      <c r="B62" s="55"/>
      <c r="C62" s="15"/>
      <c r="D62" s="15"/>
      <c r="E62" s="15"/>
      <c r="F62" s="15"/>
      <c r="G62" s="15"/>
      <c r="H62" s="15"/>
      <c r="I62" s="15"/>
      <c r="J62" s="30"/>
      <c r="K62" s="54"/>
      <c r="L62" s="24"/>
      <c r="M62" s="24"/>
      <c r="N62" s="24"/>
      <c r="O62" s="24"/>
      <c r="P62" s="24"/>
      <c r="Q62" s="24"/>
      <c r="R62" s="25"/>
      <c r="S62" s="36"/>
      <c r="T62" s="63"/>
    </row>
    <row r="63" spans="1:24" ht="16.5" x14ac:dyDescent="0.35">
      <c r="A63" s="221"/>
      <c r="B63" s="4"/>
      <c r="C63" s="5"/>
      <c r="D63" s="5"/>
      <c r="E63" s="5"/>
      <c r="F63" s="5"/>
      <c r="G63" s="5"/>
      <c r="H63" s="5"/>
      <c r="I63" s="5"/>
      <c r="J63" s="5"/>
      <c r="K63" s="5"/>
      <c r="L63" s="5"/>
      <c r="M63" s="5"/>
      <c r="N63" s="5"/>
      <c r="O63" s="5"/>
      <c r="P63" s="5"/>
      <c r="Q63" s="5"/>
      <c r="R63" s="6"/>
      <c r="S63" s="32"/>
      <c r="T63" s="113" t="s">
        <v>87</v>
      </c>
      <c r="U63" s="113"/>
      <c r="V63" s="63">
        <v>0.4</v>
      </c>
    </row>
    <row r="64" spans="1:24" ht="16.5" x14ac:dyDescent="0.35">
      <c r="A64" s="221"/>
      <c r="B64" s="4"/>
      <c r="C64" s="5"/>
      <c r="D64" s="5"/>
      <c r="E64" s="5"/>
      <c r="F64" s="5"/>
      <c r="G64" s="5"/>
      <c r="H64" s="5"/>
      <c r="I64" s="5"/>
      <c r="J64" s="5"/>
      <c r="K64" s="5"/>
      <c r="L64" s="5"/>
      <c r="M64" s="5"/>
      <c r="N64" s="5"/>
      <c r="O64" s="5"/>
      <c r="P64" s="5"/>
      <c r="Q64" s="5"/>
      <c r="R64" s="6"/>
      <c r="S64" s="32"/>
      <c r="T64" s="113" t="s">
        <v>91</v>
      </c>
      <c r="U64" s="113"/>
      <c r="V64" s="65">
        <f>(SUM(V55:V61)*V63)*100</f>
        <v>39.000000000000007</v>
      </c>
      <c r="X64" s="47"/>
    </row>
    <row r="65" spans="1:24" ht="49.5" x14ac:dyDescent="0.35">
      <c r="A65" s="222"/>
      <c r="B65" s="123" t="s">
        <v>44</v>
      </c>
      <c r="C65" s="118"/>
      <c r="D65" s="118"/>
      <c r="E65" s="118"/>
      <c r="F65" s="118"/>
      <c r="G65" s="118"/>
      <c r="H65" s="118"/>
      <c r="I65" s="118"/>
      <c r="J65" s="20" t="s">
        <v>18</v>
      </c>
      <c r="K65" s="124" t="s">
        <v>19</v>
      </c>
      <c r="L65" s="125"/>
      <c r="M65" s="125"/>
      <c r="N65" s="125"/>
      <c r="O65" s="125"/>
      <c r="P65" s="126"/>
      <c r="Q65" s="127" t="str">
        <f>IF(SUM(V67:V69)&lt;=50%,"Unsatisfactory",IF(AND((SUM(V67:V69)&gt;50%),SUM(V67:V69)&lt;65%),"Fair",IF(AND((SUM(V67:V69)&gt;=65%),SUM(V67:V69)&lt;85%),"Good",IF(SUM(V67:V69)&gt;=85%,"Very good"))))</f>
        <v>Very good</v>
      </c>
      <c r="R65" s="128"/>
      <c r="S65" s="40"/>
    </row>
    <row r="66" spans="1:24" ht="29" x14ac:dyDescent="0.35">
      <c r="A66" s="222"/>
      <c r="B66" s="129" t="s">
        <v>45</v>
      </c>
      <c r="C66" s="130"/>
      <c r="D66" s="130"/>
      <c r="E66" s="130"/>
      <c r="F66" s="130"/>
      <c r="G66" s="130"/>
      <c r="H66" s="130"/>
      <c r="I66" s="130"/>
      <c r="J66" s="130"/>
      <c r="K66" s="130"/>
      <c r="L66" s="130"/>
      <c r="M66" s="130"/>
      <c r="N66" s="130"/>
      <c r="O66" s="130"/>
      <c r="P66" s="130"/>
      <c r="Q66" s="130"/>
      <c r="R66" s="131"/>
      <c r="S66" s="37"/>
      <c r="T66" s="61" t="s">
        <v>73</v>
      </c>
      <c r="U66" s="62" t="s">
        <v>83</v>
      </c>
      <c r="V66" s="61" t="s">
        <v>74</v>
      </c>
    </row>
    <row r="67" spans="1:24" ht="27" customHeight="1" x14ac:dyDescent="0.35">
      <c r="A67" s="222"/>
      <c r="B67" s="117" t="s">
        <v>46</v>
      </c>
      <c r="C67" s="118"/>
      <c r="D67" s="118"/>
      <c r="E67" s="118"/>
      <c r="F67" s="118"/>
      <c r="G67" s="118"/>
      <c r="H67" s="118"/>
      <c r="I67" s="118"/>
      <c r="J67" s="22" t="s">
        <v>22</v>
      </c>
      <c r="K67" s="144"/>
      <c r="L67" s="144"/>
      <c r="M67" s="144"/>
      <c r="N67" s="144"/>
      <c r="O67" s="144"/>
      <c r="P67" s="144"/>
      <c r="Q67" s="144"/>
      <c r="R67" s="145"/>
      <c r="S67" s="36"/>
      <c r="T67" s="63">
        <v>0.25</v>
      </c>
      <c r="U67" s="64">
        <f>IF(J67="Yes",1,IF(J67="Partial",0.5,IF(J67="No",0)))</f>
        <v>1</v>
      </c>
      <c r="V67" s="64">
        <f>T67*U67</f>
        <v>0.25</v>
      </c>
    </row>
    <row r="68" spans="1:24" ht="71.25" customHeight="1" x14ac:dyDescent="0.35">
      <c r="A68" s="222"/>
      <c r="B68" s="171" t="s">
        <v>47</v>
      </c>
      <c r="C68" s="132"/>
      <c r="D68" s="132"/>
      <c r="E68" s="132"/>
      <c r="F68" s="132"/>
      <c r="G68" s="132"/>
      <c r="H68" s="132"/>
      <c r="I68" s="132"/>
      <c r="J68" s="22" t="s">
        <v>22</v>
      </c>
      <c r="K68" s="119"/>
      <c r="L68" s="119"/>
      <c r="M68" s="119"/>
      <c r="N68" s="119"/>
      <c r="O68" s="119"/>
      <c r="P68" s="119"/>
      <c r="Q68" s="119"/>
      <c r="R68" s="120"/>
      <c r="S68" s="36"/>
      <c r="T68" s="63">
        <v>0.5</v>
      </c>
      <c r="U68" s="64">
        <f>IF(J68="Yes",1,IF(J68="Partial",0.5,IF(J68="No",0)))</f>
        <v>1</v>
      </c>
      <c r="V68" s="64">
        <f t="shared" ref="V68:V69" si="5">T68*U68</f>
        <v>0.5</v>
      </c>
    </row>
    <row r="69" spans="1:24" ht="28.5" customHeight="1" x14ac:dyDescent="0.35">
      <c r="A69" s="222"/>
      <c r="B69" s="118" t="s">
        <v>48</v>
      </c>
      <c r="C69" s="118"/>
      <c r="D69" s="118"/>
      <c r="E69" s="118"/>
      <c r="F69" s="118"/>
      <c r="G69" s="118"/>
      <c r="H69" s="118"/>
      <c r="I69" s="118"/>
      <c r="J69" s="22" t="s">
        <v>22</v>
      </c>
      <c r="K69" s="119"/>
      <c r="L69" s="119"/>
      <c r="M69" s="119"/>
      <c r="N69" s="119"/>
      <c r="O69" s="119"/>
      <c r="P69" s="119"/>
      <c r="Q69" s="119"/>
      <c r="R69" s="120"/>
      <c r="S69" s="36"/>
      <c r="T69" s="63">
        <v>0.25</v>
      </c>
      <c r="U69" s="64">
        <f>IF(J69="Yes",1,IF(J69="Partial",0.5,IF(J69="No",0)))</f>
        <v>1</v>
      </c>
      <c r="V69" s="64">
        <f t="shared" si="5"/>
        <v>0.25</v>
      </c>
    </row>
    <row r="70" spans="1:24" ht="16.5" x14ac:dyDescent="0.35">
      <c r="A70" s="223"/>
      <c r="B70" s="72"/>
      <c r="C70" s="73"/>
      <c r="D70" s="73"/>
      <c r="E70" s="73"/>
      <c r="F70" s="73"/>
      <c r="G70" s="73"/>
      <c r="H70" s="73"/>
      <c r="I70" s="73"/>
      <c r="J70" s="74"/>
      <c r="K70" s="75"/>
      <c r="L70" s="75"/>
      <c r="M70" s="75"/>
      <c r="N70" s="75"/>
      <c r="O70" s="75"/>
      <c r="P70" s="75"/>
      <c r="Q70" s="75"/>
      <c r="R70" s="76"/>
      <c r="S70" s="36"/>
      <c r="T70" s="63"/>
    </row>
    <row r="71" spans="1:24" ht="16.5" x14ac:dyDescent="0.35">
      <c r="A71" s="223"/>
      <c r="B71" s="77"/>
      <c r="C71" s="15"/>
      <c r="D71" s="15"/>
      <c r="E71" s="15"/>
      <c r="F71" s="15"/>
      <c r="G71" s="15"/>
      <c r="H71" s="15"/>
      <c r="I71" s="15"/>
      <c r="J71" s="30"/>
      <c r="K71" s="24"/>
      <c r="L71" s="24"/>
      <c r="M71" s="24"/>
      <c r="N71" s="24"/>
      <c r="O71" s="24"/>
      <c r="P71" s="24"/>
      <c r="Q71" s="24"/>
      <c r="R71" s="78"/>
      <c r="S71" s="36"/>
      <c r="T71" s="113" t="s">
        <v>87</v>
      </c>
      <c r="U71" s="113"/>
      <c r="V71" s="63">
        <v>0.11</v>
      </c>
    </row>
    <row r="72" spans="1:24" ht="16.5" x14ac:dyDescent="0.35">
      <c r="A72" s="223"/>
      <c r="B72" s="79"/>
      <c r="C72" s="80"/>
      <c r="D72" s="80"/>
      <c r="E72" s="80"/>
      <c r="F72" s="80"/>
      <c r="G72" s="80"/>
      <c r="H72" s="80"/>
      <c r="I72" s="80"/>
      <c r="J72" s="80"/>
      <c r="K72" s="80"/>
      <c r="L72" s="80"/>
      <c r="M72" s="80"/>
      <c r="N72" s="80"/>
      <c r="O72" s="80"/>
      <c r="P72" s="80"/>
      <c r="Q72" s="80"/>
      <c r="R72" s="81"/>
      <c r="S72" s="32"/>
      <c r="T72" s="113" t="s">
        <v>92</v>
      </c>
      <c r="U72" s="113"/>
      <c r="V72" s="65">
        <f>(SUM(V67:V69)*V71)*100</f>
        <v>11</v>
      </c>
      <c r="X72" s="47"/>
    </row>
    <row r="73" spans="1:24" ht="49.5" x14ac:dyDescent="0.35">
      <c r="A73" s="222"/>
      <c r="B73" s="184" t="s">
        <v>49</v>
      </c>
      <c r="C73" s="185"/>
      <c r="D73" s="185"/>
      <c r="E73" s="185"/>
      <c r="F73" s="185"/>
      <c r="G73" s="185"/>
      <c r="H73" s="185"/>
      <c r="I73" s="186"/>
      <c r="J73" s="60" t="s">
        <v>18</v>
      </c>
      <c r="K73" s="124" t="s">
        <v>19</v>
      </c>
      <c r="L73" s="125"/>
      <c r="M73" s="125"/>
      <c r="N73" s="125"/>
      <c r="O73" s="125"/>
      <c r="P73" s="126"/>
      <c r="Q73" s="127" t="str">
        <f>IF(SUM(V75:V78)&lt;=50%,"Unsatisfactory",IF(AND((SUM(V75:V78)&gt;50%),SUM(V75:V78)&lt;65%),"Fair",IF(AND((SUM(V75:V78)&gt;=65%),SUM(V75:V78)&lt;85%),"Good",IF(SUM(V75:V78)&gt;=85%,"Very good"))))</f>
        <v>Good</v>
      </c>
      <c r="R73" s="127"/>
      <c r="S73" s="40"/>
    </row>
    <row r="74" spans="1:24" ht="29" x14ac:dyDescent="0.35">
      <c r="A74" s="222"/>
      <c r="B74" s="142" t="s">
        <v>50</v>
      </c>
      <c r="C74" s="143"/>
      <c r="D74" s="143"/>
      <c r="E74" s="143"/>
      <c r="F74" s="143"/>
      <c r="G74" s="143"/>
      <c r="H74" s="143"/>
      <c r="I74" s="143"/>
      <c r="J74" s="130"/>
      <c r="K74" s="130"/>
      <c r="L74" s="130"/>
      <c r="M74" s="130"/>
      <c r="N74" s="130"/>
      <c r="O74" s="130"/>
      <c r="P74" s="130"/>
      <c r="Q74" s="130"/>
      <c r="R74" s="131"/>
      <c r="S74" s="37"/>
      <c r="T74" s="66" t="s">
        <v>73</v>
      </c>
      <c r="U74" s="65" t="s">
        <v>83</v>
      </c>
      <c r="V74" s="66" t="s">
        <v>74</v>
      </c>
    </row>
    <row r="75" spans="1:24" ht="31.5" customHeight="1" x14ac:dyDescent="0.35">
      <c r="A75" s="222"/>
      <c r="B75" s="117" t="s">
        <v>51</v>
      </c>
      <c r="C75" s="118"/>
      <c r="D75" s="118"/>
      <c r="E75" s="118"/>
      <c r="F75" s="118"/>
      <c r="G75" s="118"/>
      <c r="H75" s="118"/>
      <c r="I75" s="118"/>
      <c r="J75" s="22" t="s">
        <v>22</v>
      </c>
      <c r="K75" s="144"/>
      <c r="L75" s="144"/>
      <c r="M75" s="144"/>
      <c r="N75" s="144"/>
      <c r="O75" s="144"/>
      <c r="P75" s="144"/>
      <c r="Q75" s="144"/>
      <c r="R75" s="145"/>
      <c r="S75" s="36"/>
      <c r="T75" s="63">
        <v>0.2</v>
      </c>
      <c r="U75" s="64">
        <f>IF(J75="Yes",1,IF(J75="Partial",0.5,IF(J75="No",0)))</f>
        <v>1</v>
      </c>
      <c r="V75" s="64">
        <f>T75*U75</f>
        <v>0.2</v>
      </c>
    </row>
    <row r="76" spans="1:24" ht="46.5" customHeight="1" x14ac:dyDescent="0.35">
      <c r="A76" s="222"/>
      <c r="B76" s="123" t="s">
        <v>52</v>
      </c>
      <c r="C76" s="132"/>
      <c r="D76" s="132"/>
      <c r="E76" s="132"/>
      <c r="F76" s="132"/>
      <c r="G76" s="132"/>
      <c r="H76" s="132"/>
      <c r="I76" s="132"/>
      <c r="J76" s="22" t="s">
        <v>104</v>
      </c>
      <c r="K76" s="144"/>
      <c r="L76" s="144"/>
      <c r="M76" s="144"/>
      <c r="N76" s="144"/>
      <c r="O76" s="144"/>
      <c r="P76" s="144"/>
      <c r="Q76" s="144"/>
      <c r="R76" s="145"/>
      <c r="S76" s="36"/>
      <c r="T76" s="63">
        <v>0.5</v>
      </c>
      <c r="U76" s="64">
        <f>IF(J76="Yes",1,IF(J76="Partial",0.5,IF(J76="No",0)))</f>
        <v>0.5</v>
      </c>
      <c r="V76" s="64">
        <f t="shared" ref="V76:V78" si="6">T76*U76</f>
        <v>0.25</v>
      </c>
    </row>
    <row r="77" spans="1:24" ht="39.75" customHeight="1" x14ac:dyDescent="0.35">
      <c r="A77" s="222"/>
      <c r="B77" s="146" t="s">
        <v>53</v>
      </c>
      <c r="C77" s="118"/>
      <c r="D77" s="118"/>
      <c r="E77" s="118"/>
      <c r="F77" s="118"/>
      <c r="G77" s="118"/>
      <c r="H77" s="118"/>
      <c r="I77" s="118"/>
      <c r="J77" s="22" t="s">
        <v>22</v>
      </c>
      <c r="K77" s="144"/>
      <c r="L77" s="144"/>
      <c r="M77" s="144"/>
      <c r="N77" s="144"/>
      <c r="O77" s="144"/>
      <c r="P77" s="144"/>
      <c r="Q77" s="144"/>
      <c r="R77" s="145"/>
      <c r="S77" s="36"/>
      <c r="T77" s="63">
        <v>0.2</v>
      </c>
      <c r="U77" s="64">
        <f>IF(J77="Yes",1,IF(J77="Partial",0.5,IF(J77="No",0)))</f>
        <v>1</v>
      </c>
      <c r="V77" s="64">
        <f t="shared" si="6"/>
        <v>0.2</v>
      </c>
    </row>
    <row r="78" spans="1:24" ht="28.5" customHeight="1" x14ac:dyDescent="0.35">
      <c r="A78" s="222"/>
      <c r="B78" s="117" t="s">
        <v>54</v>
      </c>
      <c r="C78" s="118"/>
      <c r="D78" s="118"/>
      <c r="E78" s="118"/>
      <c r="F78" s="118"/>
      <c r="G78" s="118"/>
      <c r="H78" s="118"/>
      <c r="I78" s="118"/>
      <c r="J78" s="22" t="s">
        <v>22</v>
      </c>
      <c r="K78" s="144"/>
      <c r="L78" s="144"/>
      <c r="M78" s="144"/>
      <c r="N78" s="144"/>
      <c r="O78" s="144"/>
      <c r="P78" s="144"/>
      <c r="Q78" s="144"/>
      <c r="R78" s="145"/>
      <c r="S78" s="36"/>
      <c r="T78" s="63">
        <v>0.1</v>
      </c>
      <c r="U78" s="64">
        <f>IF(J78="Yes",1,IF(J78="Partial",0.5,IF(J78="No",0)))</f>
        <v>1</v>
      </c>
      <c r="V78" s="64">
        <f t="shared" si="6"/>
        <v>0.1</v>
      </c>
    </row>
    <row r="79" spans="1:24" ht="16.5" x14ac:dyDescent="0.35">
      <c r="B79" s="23"/>
      <c r="C79" s="15"/>
      <c r="D79" s="15"/>
      <c r="E79" s="15"/>
      <c r="F79" s="15"/>
      <c r="G79" s="15"/>
      <c r="H79" s="15"/>
      <c r="I79" s="15"/>
      <c r="J79" s="30"/>
      <c r="K79" s="70"/>
      <c r="L79" s="70"/>
      <c r="M79" s="70"/>
      <c r="N79" s="70"/>
      <c r="O79" s="70"/>
      <c r="P79" s="70"/>
      <c r="Q79" s="70"/>
      <c r="R79" s="71"/>
      <c r="S79" s="36"/>
      <c r="T79" s="63"/>
    </row>
    <row r="80" spans="1:24" ht="16.5" x14ac:dyDescent="0.35">
      <c r="B80" s="4"/>
      <c r="C80" s="5"/>
      <c r="D80" s="5"/>
      <c r="E80" s="5"/>
      <c r="F80" s="5"/>
      <c r="G80" s="5"/>
      <c r="H80" s="5"/>
      <c r="I80" s="5"/>
      <c r="J80" s="5"/>
      <c r="K80" s="5"/>
      <c r="L80" s="5"/>
      <c r="M80" s="5"/>
      <c r="N80" s="5"/>
      <c r="O80" s="5"/>
      <c r="P80" s="5"/>
      <c r="Q80" s="5"/>
      <c r="R80" s="6"/>
      <c r="S80" s="32"/>
      <c r="T80" s="113" t="s">
        <v>87</v>
      </c>
      <c r="U80" s="113"/>
      <c r="V80" s="63">
        <v>0.11</v>
      </c>
    </row>
    <row r="81" spans="2:29" ht="16.5" x14ac:dyDescent="0.35">
      <c r="B81" s="4"/>
      <c r="C81" s="5"/>
      <c r="D81" s="5"/>
      <c r="E81" s="5"/>
      <c r="F81" s="5"/>
      <c r="G81" s="5"/>
      <c r="H81" s="5"/>
      <c r="I81" s="5"/>
      <c r="J81" s="5"/>
      <c r="K81" s="5"/>
      <c r="L81" s="5"/>
      <c r="M81" s="5"/>
      <c r="N81" s="5"/>
      <c r="O81" s="5"/>
      <c r="P81" s="5"/>
      <c r="Q81" s="5"/>
      <c r="R81" s="6"/>
      <c r="S81" s="32"/>
      <c r="T81" s="113" t="s">
        <v>93</v>
      </c>
      <c r="U81" s="113"/>
      <c r="V81" s="65">
        <f>(SUM(V75:V78)*V80)*100</f>
        <v>8.25</v>
      </c>
      <c r="X81" s="47"/>
    </row>
    <row r="82" spans="2:29" ht="66" x14ac:dyDescent="0.35">
      <c r="B82" s="123" t="s">
        <v>55</v>
      </c>
      <c r="C82" s="118"/>
      <c r="D82" s="118"/>
      <c r="E82" s="118"/>
      <c r="F82" s="118"/>
      <c r="G82" s="118"/>
      <c r="H82" s="118"/>
      <c r="I82" s="118"/>
      <c r="J82" s="20" t="s">
        <v>56</v>
      </c>
      <c r="K82" s="124" t="s">
        <v>19</v>
      </c>
      <c r="L82" s="125"/>
      <c r="M82" s="125"/>
      <c r="N82" s="125"/>
      <c r="O82" s="125"/>
      <c r="P82" s="126"/>
      <c r="Q82" s="127" t="str">
        <f>IF(SUM(V84:V86)&lt;33%,"Unsatisfactory",IF(AND((SUM(V84:V86)&gt;33%),SUM(V84:V86)&lt;45%),"Fair",IF(AND((SUM(V84:V86)&gt;=45%),SUM(V84:V86)&lt;77%),"Good",IF(SUM(V84:V86)&gt;77%,"Very good"))))</f>
        <v>Very good</v>
      </c>
      <c r="R82" s="128"/>
      <c r="S82" s="40"/>
    </row>
    <row r="83" spans="2:29" ht="29" x14ac:dyDescent="0.35">
      <c r="B83" s="154" t="s">
        <v>57</v>
      </c>
      <c r="C83" s="155"/>
      <c r="D83" s="155"/>
      <c r="E83" s="155"/>
      <c r="F83" s="155"/>
      <c r="G83" s="155"/>
      <c r="H83" s="155"/>
      <c r="I83" s="155"/>
      <c r="J83" s="155"/>
      <c r="K83" s="155"/>
      <c r="L83" s="155"/>
      <c r="M83" s="155"/>
      <c r="N83" s="155"/>
      <c r="O83" s="155"/>
      <c r="P83" s="155"/>
      <c r="Q83" s="155"/>
      <c r="R83" s="156"/>
      <c r="S83" s="37"/>
      <c r="T83" s="66" t="s">
        <v>73</v>
      </c>
      <c r="U83" s="65" t="s">
        <v>83</v>
      </c>
      <c r="V83" s="66" t="s">
        <v>74</v>
      </c>
      <c r="X83" s="85" t="s">
        <v>85</v>
      </c>
      <c r="Y83" s="85" t="s">
        <v>84</v>
      </c>
      <c r="Z83" s="85" t="s">
        <v>86</v>
      </c>
    </row>
    <row r="84" spans="2:29" ht="231" customHeight="1" x14ac:dyDescent="0.35">
      <c r="B84" s="117" t="s">
        <v>119</v>
      </c>
      <c r="C84" s="118"/>
      <c r="D84" s="118"/>
      <c r="E84" s="118"/>
      <c r="F84" s="118"/>
      <c r="G84" s="118"/>
      <c r="H84" s="118"/>
      <c r="I84" s="118"/>
      <c r="J84" s="29">
        <v>3</v>
      </c>
      <c r="K84" s="187" t="s">
        <v>122</v>
      </c>
      <c r="L84" s="188"/>
      <c r="M84" s="188"/>
      <c r="N84" s="188"/>
      <c r="O84" s="188"/>
      <c r="P84" s="188"/>
      <c r="Q84" s="188"/>
      <c r="R84" s="189"/>
      <c r="S84" s="36"/>
      <c r="T84" s="67">
        <v>0.33333332999999998</v>
      </c>
      <c r="U84" s="68">
        <f>J84</f>
        <v>3</v>
      </c>
      <c r="V84" s="69">
        <f>T84*U84/3</f>
        <v>0.33333332999999998</v>
      </c>
      <c r="W84" s="48"/>
      <c r="X84" s="86" t="s">
        <v>7</v>
      </c>
      <c r="Y84" s="86" t="s">
        <v>78</v>
      </c>
      <c r="Z84" s="87" t="s">
        <v>81</v>
      </c>
    </row>
    <row r="85" spans="2:29" ht="342" customHeight="1" x14ac:dyDescent="0.35">
      <c r="B85" s="117" t="s">
        <v>120</v>
      </c>
      <c r="C85" s="118"/>
      <c r="D85" s="118"/>
      <c r="E85" s="118"/>
      <c r="F85" s="118"/>
      <c r="G85" s="118"/>
      <c r="H85" s="118"/>
      <c r="I85" s="118"/>
      <c r="J85" s="29">
        <v>3</v>
      </c>
      <c r="K85" s="103" t="s">
        <v>123</v>
      </c>
      <c r="L85" s="103"/>
      <c r="M85" s="103"/>
      <c r="N85" s="103"/>
      <c r="O85" s="103"/>
      <c r="P85" s="103"/>
      <c r="Q85" s="103"/>
      <c r="R85" s="104"/>
      <c r="S85" s="36"/>
      <c r="T85" s="67">
        <v>0.33333332999999998</v>
      </c>
      <c r="U85" s="68">
        <f>J85</f>
        <v>3</v>
      </c>
      <c r="V85" s="69">
        <f>T85*U85/3</f>
        <v>0.33333332999999998</v>
      </c>
      <c r="W85" s="48"/>
      <c r="X85" s="86" t="s">
        <v>9</v>
      </c>
      <c r="Y85" s="86" t="s">
        <v>79</v>
      </c>
      <c r="Z85" s="88" t="s">
        <v>82</v>
      </c>
    </row>
    <row r="86" spans="2:29" ht="326.25" customHeight="1" x14ac:dyDescent="0.35">
      <c r="B86" s="117" t="s">
        <v>58</v>
      </c>
      <c r="C86" s="118"/>
      <c r="D86" s="118"/>
      <c r="E86" s="118"/>
      <c r="F86" s="118"/>
      <c r="G86" s="118"/>
      <c r="H86" s="118"/>
      <c r="I86" s="118"/>
      <c r="J86" s="29">
        <v>2</v>
      </c>
      <c r="K86" s="103" t="s">
        <v>124</v>
      </c>
      <c r="L86" s="103"/>
      <c r="M86" s="103"/>
      <c r="N86" s="103"/>
      <c r="O86" s="103"/>
      <c r="P86" s="103"/>
      <c r="Q86" s="103"/>
      <c r="R86" s="104"/>
      <c r="S86" s="36"/>
      <c r="T86" s="67">
        <v>0.33333332999999998</v>
      </c>
      <c r="U86" s="68">
        <f>J86</f>
        <v>2</v>
      </c>
      <c r="V86" s="69">
        <f>T86*U86/3</f>
        <v>0.22222222</v>
      </c>
      <c r="W86" s="48"/>
      <c r="X86" s="86" t="s">
        <v>76</v>
      </c>
      <c r="Y86" s="86" t="s">
        <v>79</v>
      </c>
      <c r="Z86" s="86">
        <v>4</v>
      </c>
    </row>
    <row r="87" spans="2:29" ht="16.5" x14ac:dyDescent="0.35">
      <c r="B87" s="4"/>
      <c r="C87" s="5"/>
      <c r="D87" s="5"/>
      <c r="E87" s="5"/>
      <c r="F87" s="5"/>
      <c r="G87" s="5"/>
      <c r="H87" s="5"/>
      <c r="I87" s="5"/>
      <c r="J87" s="5"/>
      <c r="K87" s="5"/>
      <c r="L87" s="5"/>
      <c r="M87" s="5"/>
      <c r="N87" s="5"/>
      <c r="O87" s="5"/>
      <c r="P87" s="5"/>
      <c r="Q87" s="5"/>
      <c r="R87" s="6"/>
      <c r="S87" s="32"/>
      <c r="T87" s="69"/>
      <c r="U87" s="69"/>
      <c r="V87" s="69"/>
      <c r="W87" s="48"/>
      <c r="X87" s="86" t="s">
        <v>77</v>
      </c>
      <c r="Y87" s="86" t="s">
        <v>80</v>
      </c>
      <c r="Z87" s="88" t="s">
        <v>103</v>
      </c>
    </row>
    <row r="88" spans="2:29" ht="16.5" x14ac:dyDescent="0.35">
      <c r="B88" s="133" t="s">
        <v>102</v>
      </c>
      <c r="C88" s="149"/>
      <c r="D88" s="149"/>
      <c r="E88" s="149"/>
      <c r="F88" s="149"/>
      <c r="G88" s="149"/>
      <c r="H88" s="149"/>
      <c r="I88" s="149"/>
      <c r="J88" s="149"/>
      <c r="K88" s="149"/>
      <c r="L88" s="149"/>
      <c r="M88" s="149"/>
      <c r="N88" s="149"/>
      <c r="O88" s="149"/>
      <c r="P88" s="149"/>
      <c r="Q88" s="149"/>
      <c r="R88" s="135"/>
      <c r="S88" s="38"/>
      <c r="T88" s="113" t="s">
        <v>87</v>
      </c>
      <c r="U88" s="113"/>
      <c r="V88" s="63">
        <v>7.0000000000000007E-2</v>
      </c>
      <c r="W88" s="48"/>
      <c r="X88" s="49"/>
      <c r="Y88" s="48"/>
    </row>
    <row r="89" spans="2:29" ht="16.5" x14ac:dyDescent="0.35">
      <c r="B89" s="133" t="s">
        <v>59</v>
      </c>
      <c r="C89" s="149"/>
      <c r="D89" s="149"/>
      <c r="E89" s="149"/>
      <c r="F89" s="149"/>
      <c r="G89" s="149"/>
      <c r="H89" s="149"/>
      <c r="I89" s="149"/>
      <c r="J89" s="149"/>
      <c r="K89" s="149"/>
      <c r="L89" s="149"/>
      <c r="M89" s="149"/>
      <c r="N89" s="149"/>
      <c r="O89" s="149"/>
      <c r="P89" s="149"/>
      <c r="Q89" s="149"/>
      <c r="R89" s="135"/>
      <c r="S89" s="38"/>
      <c r="T89" s="113" t="s">
        <v>94</v>
      </c>
      <c r="U89" s="113"/>
      <c r="V89" s="65">
        <f>(SUM(V84:V86)*V88)*100</f>
        <v>6.2222221600000003</v>
      </c>
    </row>
    <row r="90" spans="2:29" ht="16.5" x14ac:dyDescent="0.35">
      <c r="B90" s="4"/>
      <c r="C90" s="5"/>
      <c r="D90" s="5"/>
      <c r="E90" s="5"/>
      <c r="F90" s="5"/>
      <c r="G90" s="5"/>
      <c r="H90" s="5"/>
      <c r="I90" s="5"/>
      <c r="J90" s="5"/>
      <c r="K90" s="5"/>
      <c r="L90" s="5"/>
      <c r="M90" s="5"/>
      <c r="N90" s="5"/>
      <c r="O90" s="5"/>
      <c r="P90" s="5"/>
      <c r="Q90" s="5"/>
      <c r="R90" s="6"/>
      <c r="S90" s="32"/>
      <c r="AA90" s="48"/>
      <c r="AB90" s="48"/>
      <c r="AC90" s="48"/>
    </row>
    <row r="91" spans="2:29" ht="19" thickBot="1" x14ac:dyDescent="0.4">
      <c r="B91" s="190" t="s">
        <v>60</v>
      </c>
      <c r="C91" s="191"/>
      <c r="D91" s="191"/>
      <c r="E91" s="191"/>
      <c r="F91" s="191"/>
      <c r="G91" s="191"/>
      <c r="H91" s="191"/>
      <c r="I91" s="191"/>
      <c r="J91" s="191"/>
      <c r="K91" s="191"/>
      <c r="L91" s="191"/>
      <c r="M91" s="191"/>
      <c r="N91" s="191"/>
      <c r="O91" s="191"/>
      <c r="P91" s="191"/>
      <c r="Q91" s="191"/>
      <c r="R91" s="192"/>
      <c r="S91" s="44"/>
      <c r="AA91" s="48"/>
      <c r="AB91" s="50"/>
      <c r="AC91" s="48"/>
    </row>
    <row r="92" spans="2:29" ht="17" thickBot="1" x14ac:dyDescent="0.4">
      <c r="B92" s="193"/>
      <c r="C92" s="194"/>
      <c r="D92" s="194"/>
      <c r="E92" s="194"/>
      <c r="F92" s="194"/>
      <c r="G92" s="194"/>
      <c r="H92" s="194"/>
      <c r="I92" s="194"/>
      <c r="J92" s="194"/>
      <c r="K92" s="194" t="s">
        <v>61</v>
      </c>
      <c r="L92" s="194"/>
      <c r="M92" s="194"/>
      <c r="N92" s="194"/>
      <c r="O92" s="194"/>
      <c r="P92" s="194"/>
      <c r="Q92" s="194"/>
      <c r="R92" s="195"/>
      <c r="S92" s="45"/>
      <c r="AA92" s="48"/>
      <c r="AB92" s="48"/>
      <c r="AC92" s="48"/>
    </row>
    <row r="93" spans="2:29" ht="17" thickBot="1" x14ac:dyDescent="0.4">
      <c r="B93" s="196" t="s">
        <v>62</v>
      </c>
      <c r="C93" s="197"/>
      <c r="D93" s="197"/>
      <c r="E93" s="197"/>
      <c r="F93" s="197"/>
      <c r="G93" s="197"/>
      <c r="H93" s="197"/>
      <c r="I93" s="197"/>
      <c r="J93" s="197"/>
      <c r="K93" s="198" t="s">
        <v>63</v>
      </c>
      <c r="L93" s="198"/>
      <c r="M93" s="199" t="s">
        <v>9</v>
      </c>
      <c r="N93" s="199"/>
      <c r="O93" s="200" t="s">
        <v>11</v>
      </c>
      <c r="P93" s="200"/>
      <c r="Q93" s="201" t="s">
        <v>13</v>
      </c>
      <c r="R93" s="202"/>
      <c r="S93" s="45"/>
      <c r="AA93" s="48"/>
      <c r="AB93" s="48"/>
      <c r="AC93" s="48"/>
    </row>
    <row r="94" spans="2:29" ht="29" x14ac:dyDescent="0.35">
      <c r="B94" s="105"/>
      <c r="C94" s="106"/>
      <c r="D94" s="106"/>
      <c r="E94" s="106"/>
      <c r="F94" s="106"/>
      <c r="G94" s="106"/>
      <c r="H94" s="106"/>
      <c r="I94" s="106"/>
      <c r="J94" s="106"/>
      <c r="K94" s="107"/>
      <c r="L94" s="107"/>
      <c r="M94" s="107"/>
      <c r="N94" s="107"/>
      <c r="O94" s="107"/>
      <c r="P94" s="107"/>
      <c r="Q94" s="107"/>
      <c r="R94" s="108"/>
      <c r="S94" s="45"/>
      <c r="T94" s="66" t="s">
        <v>95</v>
      </c>
      <c r="V94" s="203" t="s">
        <v>99</v>
      </c>
      <c r="W94" s="204"/>
      <c r="X94" s="89" t="s">
        <v>97</v>
      </c>
    </row>
    <row r="95" spans="2:29" ht="16.5" x14ac:dyDescent="0.35">
      <c r="B95" s="109" t="s">
        <v>64</v>
      </c>
      <c r="C95" s="110"/>
      <c r="D95" s="110"/>
      <c r="E95" s="110"/>
      <c r="F95" s="110"/>
      <c r="G95" s="110"/>
      <c r="H95" s="110"/>
      <c r="I95" s="110"/>
      <c r="J95" s="110"/>
      <c r="K95" s="111">
        <f>IF($Q$18=K$93,7,0)</f>
        <v>7</v>
      </c>
      <c r="L95" s="112"/>
      <c r="M95" s="111">
        <f>IF($Q$18=M$93,7,0)</f>
        <v>0</v>
      </c>
      <c r="N95" s="112"/>
      <c r="O95" s="111">
        <f>IF($Q$18=O$93,7,0)</f>
        <v>0</v>
      </c>
      <c r="P95" s="112"/>
      <c r="Q95" s="147">
        <f>IF($Q$18=Q$93,7,0)</f>
        <v>0</v>
      </c>
      <c r="R95" s="148"/>
      <c r="S95" s="45"/>
      <c r="T95" s="64">
        <f>V28</f>
        <v>7.0000000000000009</v>
      </c>
      <c r="V95" s="205" t="s">
        <v>63</v>
      </c>
      <c r="W95" s="206"/>
      <c r="X95" s="83" t="s">
        <v>96</v>
      </c>
    </row>
    <row r="96" spans="2:29" ht="16.5" x14ac:dyDescent="0.35">
      <c r="B96" s="109" t="s">
        <v>65</v>
      </c>
      <c r="C96" s="110"/>
      <c r="D96" s="110"/>
      <c r="E96" s="110"/>
      <c r="F96" s="110"/>
      <c r="G96" s="110"/>
      <c r="H96" s="110"/>
      <c r="I96" s="110"/>
      <c r="J96" s="110"/>
      <c r="K96" s="111">
        <f>IF($Q$29=K$93,13,0)</f>
        <v>0</v>
      </c>
      <c r="L96" s="112"/>
      <c r="M96" s="111">
        <f>IF($Q$29=M$93,13,0)</f>
        <v>13</v>
      </c>
      <c r="N96" s="112"/>
      <c r="O96" s="111">
        <f>IF($Q$29=O$93,13,0)</f>
        <v>0</v>
      </c>
      <c r="P96" s="112"/>
      <c r="Q96" s="147">
        <f>IF($Q$29=Q$93,13,0)</f>
        <v>0</v>
      </c>
      <c r="R96" s="148"/>
      <c r="S96" s="45"/>
      <c r="T96" s="64">
        <f>V44</f>
        <v>10.725000000000001</v>
      </c>
      <c r="V96" s="205" t="s">
        <v>75</v>
      </c>
      <c r="W96" s="206"/>
      <c r="X96" s="83" t="s">
        <v>100</v>
      </c>
    </row>
    <row r="97" spans="2:24" ht="16.5" x14ac:dyDescent="0.35">
      <c r="B97" s="109" t="s">
        <v>66</v>
      </c>
      <c r="C97" s="110"/>
      <c r="D97" s="110"/>
      <c r="E97" s="110"/>
      <c r="F97" s="110"/>
      <c r="G97" s="110"/>
      <c r="H97" s="110"/>
      <c r="I97" s="110"/>
      <c r="J97" s="110"/>
      <c r="K97" s="111">
        <f>IF($Q$45=K$93,11,0)</f>
        <v>11</v>
      </c>
      <c r="L97" s="112"/>
      <c r="M97" s="111">
        <f>IF($Q$45=M$93,11,0)</f>
        <v>0</v>
      </c>
      <c r="N97" s="112"/>
      <c r="O97" s="111">
        <f>IF($Q$45=O$93,11,0)</f>
        <v>0</v>
      </c>
      <c r="P97" s="112"/>
      <c r="Q97" s="147">
        <f>IF($Q$45=Q$93,11,0)</f>
        <v>0</v>
      </c>
      <c r="R97" s="148"/>
      <c r="S97" s="45"/>
      <c r="T97" s="64">
        <f>V52</f>
        <v>11</v>
      </c>
      <c r="V97" s="205" t="s">
        <v>76</v>
      </c>
      <c r="W97" s="206"/>
      <c r="X97" s="83" t="s">
        <v>101</v>
      </c>
    </row>
    <row r="98" spans="2:24" ht="16.5" x14ac:dyDescent="0.35">
      <c r="B98" s="109" t="s">
        <v>67</v>
      </c>
      <c r="C98" s="110"/>
      <c r="D98" s="110"/>
      <c r="E98" s="110"/>
      <c r="F98" s="110"/>
      <c r="G98" s="110"/>
      <c r="H98" s="110"/>
      <c r="I98" s="110"/>
      <c r="J98" s="110"/>
      <c r="K98" s="111">
        <f>IF($Q$53=K$93,40,0)</f>
        <v>40</v>
      </c>
      <c r="L98" s="112"/>
      <c r="M98" s="111">
        <f>IF($Q$53=M$93,40,0)</f>
        <v>0</v>
      </c>
      <c r="N98" s="112"/>
      <c r="O98" s="111">
        <f>IF($Q$53=O$93,40,0)</f>
        <v>0</v>
      </c>
      <c r="P98" s="112"/>
      <c r="Q98" s="147">
        <f>IF($Q$53=Q$93,40,0)</f>
        <v>0</v>
      </c>
      <c r="R98" s="148"/>
      <c r="S98" s="45"/>
      <c r="T98" s="64">
        <f>V64</f>
        <v>39.000000000000007</v>
      </c>
      <c r="V98" s="205" t="s">
        <v>77</v>
      </c>
      <c r="W98" s="206"/>
      <c r="X98" s="83" t="s">
        <v>98</v>
      </c>
    </row>
    <row r="99" spans="2:24" ht="16.5" x14ac:dyDescent="0.35">
      <c r="B99" s="109" t="s">
        <v>68</v>
      </c>
      <c r="C99" s="110"/>
      <c r="D99" s="110"/>
      <c r="E99" s="110"/>
      <c r="F99" s="110"/>
      <c r="G99" s="110"/>
      <c r="H99" s="110"/>
      <c r="I99" s="110"/>
      <c r="J99" s="110"/>
      <c r="K99" s="111">
        <f>IF($Q$65=K$93,11,0)</f>
        <v>11</v>
      </c>
      <c r="L99" s="112"/>
      <c r="M99" s="111">
        <f>IF($Q$65=M$93,11,0)</f>
        <v>0</v>
      </c>
      <c r="N99" s="112"/>
      <c r="O99" s="111">
        <f>IF($Q$65=O$93,11,0)</f>
        <v>0</v>
      </c>
      <c r="P99" s="112"/>
      <c r="Q99" s="147">
        <f>IF($Q$65=Q$93,11,0)</f>
        <v>0</v>
      </c>
      <c r="R99" s="148"/>
      <c r="S99" s="45"/>
      <c r="T99" s="64">
        <f>V72</f>
        <v>11</v>
      </c>
    </row>
    <row r="100" spans="2:24" ht="16.5" x14ac:dyDescent="0.35">
      <c r="B100" s="109" t="s">
        <v>69</v>
      </c>
      <c r="C100" s="110"/>
      <c r="D100" s="110"/>
      <c r="E100" s="110"/>
      <c r="F100" s="110"/>
      <c r="G100" s="110"/>
      <c r="H100" s="110"/>
      <c r="I100" s="110"/>
      <c r="J100" s="110"/>
      <c r="K100" s="111">
        <f>IF($Q$73=K$93,11,0)</f>
        <v>0</v>
      </c>
      <c r="L100" s="112"/>
      <c r="M100" s="111">
        <f>IF($Q$73=M$93,11,0)</f>
        <v>11</v>
      </c>
      <c r="N100" s="112"/>
      <c r="O100" s="111">
        <f>IF($Q$73=O$93,11,0)</f>
        <v>0</v>
      </c>
      <c r="P100" s="112"/>
      <c r="Q100" s="147">
        <f>IF($Q$73=Q$93,11,0)</f>
        <v>0</v>
      </c>
      <c r="R100" s="148"/>
      <c r="S100" s="45"/>
      <c r="T100" s="64">
        <f>V81</f>
        <v>8.25</v>
      </c>
    </row>
    <row r="101" spans="2:24" ht="17" thickBot="1" x14ac:dyDescent="0.4">
      <c r="B101" s="211" t="s">
        <v>70</v>
      </c>
      <c r="C101" s="212"/>
      <c r="D101" s="212"/>
      <c r="E101" s="212"/>
      <c r="F101" s="212"/>
      <c r="G101" s="212"/>
      <c r="H101" s="212"/>
      <c r="I101" s="212"/>
      <c r="J101" s="212"/>
      <c r="K101" s="213">
        <f>IF($Q$82=K$93,7,0)</f>
        <v>7</v>
      </c>
      <c r="L101" s="214"/>
      <c r="M101" s="213">
        <f>IF($Q$82=M$93,7,0)</f>
        <v>0</v>
      </c>
      <c r="N101" s="214"/>
      <c r="O101" s="213">
        <f>IF($Q$82=O$93,7,0)</f>
        <v>0</v>
      </c>
      <c r="P101" s="214"/>
      <c r="Q101" s="215">
        <f>IF($Q$82=Q$93,7,0)</f>
        <v>0</v>
      </c>
      <c r="R101" s="216"/>
      <c r="S101" s="45"/>
      <c r="T101" s="82">
        <f>V89</f>
        <v>6.2222221600000003</v>
      </c>
    </row>
    <row r="102" spans="2:24" ht="17" thickBot="1" x14ac:dyDescent="0.4">
      <c r="B102" s="196" t="s">
        <v>71</v>
      </c>
      <c r="C102" s="197"/>
      <c r="D102" s="197"/>
      <c r="E102" s="197"/>
      <c r="F102" s="197"/>
      <c r="G102" s="197"/>
      <c r="H102" s="197"/>
      <c r="I102" s="197"/>
      <c r="J102" s="197"/>
      <c r="K102" s="207">
        <f>SUM(K95:L101)</f>
        <v>76</v>
      </c>
      <c r="L102" s="208"/>
      <c r="M102" s="207">
        <f t="shared" ref="M102" si="7">SUM(M95:N101)</f>
        <v>24</v>
      </c>
      <c r="N102" s="208"/>
      <c r="O102" s="207">
        <f t="shared" ref="O102" si="8">SUM(O95:P101)</f>
        <v>0</v>
      </c>
      <c r="P102" s="208"/>
      <c r="Q102" s="209">
        <f t="shared" ref="Q102" si="9">SUM(Q95:R101)</f>
        <v>0</v>
      </c>
      <c r="R102" s="210"/>
      <c r="S102" s="45"/>
      <c r="T102" s="84">
        <f>SUM(T95:T101)</f>
        <v>93.19722216000001</v>
      </c>
    </row>
    <row r="103" spans="2:24" ht="21.5" thickBot="1" x14ac:dyDescent="0.4">
      <c r="B103" s="224"/>
      <c r="C103" s="225"/>
      <c r="D103" s="225"/>
      <c r="E103" s="225"/>
      <c r="F103" s="225"/>
      <c r="G103" s="225"/>
      <c r="H103" s="225"/>
      <c r="I103" s="225"/>
      <c r="J103" s="225"/>
      <c r="K103" s="226"/>
      <c r="L103" s="227"/>
      <c r="M103" s="228"/>
      <c r="N103" s="229"/>
      <c r="O103" s="228"/>
      <c r="P103" s="229"/>
      <c r="Q103" s="230"/>
      <c r="R103" s="231"/>
      <c r="S103" s="45"/>
    </row>
    <row r="104" spans="2:24" ht="21.65" customHeight="1" thickBot="1" x14ac:dyDescent="0.4">
      <c r="B104" s="196" t="s">
        <v>72</v>
      </c>
      <c r="C104" s="197"/>
      <c r="D104" s="197"/>
      <c r="E104" s="197"/>
      <c r="F104" s="197"/>
      <c r="G104" s="197"/>
      <c r="H104" s="197"/>
      <c r="I104" s="197"/>
      <c r="J104" s="197"/>
      <c r="K104" s="139" t="str">
        <f>IF(SUM(T95:T101)&lt;50,"Unsatisfactory",IF(AND((SUM(T95:T101)&gt;=50),SUM(T95:T101)&lt;65),"Fair",IF(AND((SUM(T95:T101)&gt;=65),SUM(T95:T101)&lt;85),"Good",IF(SUM(T95:T101)&gt;=85,"Very good"))))</f>
        <v>Very good</v>
      </c>
      <c r="L104" s="140"/>
      <c r="M104" s="140"/>
      <c r="N104" s="140"/>
      <c r="O104" s="140"/>
      <c r="P104" s="140"/>
      <c r="Q104" s="140"/>
      <c r="R104" s="141"/>
      <c r="S104" s="46"/>
    </row>
    <row r="105" spans="2:24" ht="21.65" customHeight="1" x14ac:dyDescent="0.35">
      <c r="B105" s="217" t="s">
        <v>125</v>
      </c>
      <c r="C105" s="218"/>
      <c r="D105" s="218"/>
      <c r="E105" s="218"/>
      <c r="F105" s="218"/>
      <c r="G105" s="218"/>
      <c r="H105" s="218"/>
      <c r="I105" s="218"/>
      <c r="J105" s="218"/>
      <c r="K105" s="218"/>
      <c r="L105" s="218"/>
      <c r="M105" s="218"/>
      <c r="N105" s="218"/>
      <c r="O105" s="218"/>
      <c r="P105" s="218"/>
      <c r="Q105" s="218"/>
      <c r="R105" s="219"/>
      <c r="S105" s="46"/>
    </row>
    <row r="106" spans="2:24" ht="21.65" customHeight="1" x14ac:dyDescent="0.35">
      <c r="B106" s="220"/>
      <c r="C106" s="107"/>
      <c r="D106" s="107"/>
      <c r="E106" s="107"/>
      <c r="F106" s="107"/>
      <c r="G106" s="107"/>
      <c r="H106" s="107"/>
      <c r="I106" s="107"/>
      <c r="J106" s="107"/>
      <c r="K106" s="107"/>
      <c r="L106" s="107"/>
      <c r="M106" s="107"/>
      <c r="N106" s="107"/>
      <c r="O106" s="107"/>
      <c r="P106" s="107"/>
      <c r="Q106" s="107"/>
      <c r="R106" s="108"/>
      <c r="S106" s="46"/>
    </row>
    <row r="107" spans="2:24" ht="21.65" customHeight="1" x14ac:dyDescent="0.35">
      <c r="B107" s="220"/>
      <c r="C107" s="107"/>
      <c r="D107" s="107"/>
      <c r="E107" s="107"/>
      <c r="F107" s="107"/>
      <c r="G107" s="107"/>
      <c r="H107" s="107"/>
      <c r="I107" s="107"/>
      <c r="J107" s="107"/>
      <c r="K107" s="107"/>
      <c r="L107" s="107"/>
      <c r="M107" s="107"/>
      <c r="N107" s="107"/>
      <c r="O107" s="107"/>
      <c r="P107" s="107"/>
      <c r="Q107" s="107"/>
      <c r="R107" s="108"/>
      <c r="S107" s="46"/>
    </row>
    <row r="108" spans="2:24" ht="16.5" x14ac:dyDescent="0.35">
      <c r="B108" s="114" t="s">
        <v>106</v>
      </c>
      <c r="C108" s="115"/>
      <c r="D108" s="115"/>
      <c r="E108" s="115"/>
      <c r="F108" s="115"/>
      <c r="G108" s="115"/>
      <c r="H108" s="115"/>
      <c r="I108" s="115"/>
      <c r="J108" s="115"/>
      <c r="K108" s="115"/>
      <c r="L108" s="115"/>
      <c r="M108" s="115"/>
      <c r="N108" s="115"/>
      <c r="O108" s="115"/>
      <c r="P108" s="115"/>
      <c r="Q108" s="115"/>
      <c r="R108" s="116"/>
    </row>
    <row r="109" spans="2:24" ht="16.5" x14ac:dyDescent="0.35">
      <c r="B109" s="4"/>
      <c r="C109" s="95"/>
      <c r="D109" s="95"/>
      <c r="E109" s="95"/>
      <c r="F109" s="95"/>
      <c r="G109" s="95"/>
      <c r="H109" s="95"/>
      <c r="I109" s="95"/>
      <c r="J109" s="95"/>
      <c r="K109" s="95"/>
      <c r="L109" s="95"/>
      <c r="M109" s="95"/>
      <c r="N109" s="95"/>
      <c r="O109" s="95"/>
      <c r="P109" s="95"/>
      <c r="Q109" s="95"/>
      <c r="R109" s="6"/>
    </row>
    <row r="110" spans="2:24" ht="16.5" x14ac:dyDescent="0.35">
      <c r="B110" s="133" t="s">
        <v>107</v>
      </c>
      <c r="C110" s="134"/>
      <c r="D110" s="134"/>
      <c r="E110" s="134"/>
      <c r="F110" s="134"/>
      <c r="G110" s="134"/>
      <c r="H110" s="134"/>
      <c r="I110" s="134"/>
      <c r="J110" s="134"/>
      <c r="K110" s="134"/>
      <c r="L110" s="97" t="b">
        <v>0</v>
      </c>
      <c r="M110" s="95" t="s">
        <v>22</v>
      </c>
      <c r="N110" s="98"/>
      <c r="O110" s="95" t="s">
        <v>105</v>
      </c>
      <c r="P110" s="95"/>
      <c r="Q110" s="95"/>
      <c r="R110" s="6"/>
    </row>
    <row r="111" spans="2:24" ht="16.5" x14ac:dyDescent="0.35">
      <c r="B111" s="90"/>
      <c r="C111" s="96"/>
      <c r="D111" s="96"/>
      <c r="E111" s="96"/>
      <c r="F111" s="96"/>
      <c r="G111" s="96"/>
      <c r="H111" s="96"/>
      <c r="I111" s="96"/>
      <c r="J111" s="96"/>
      <c r="K111" s="96"/>
      <c r="L111" s="95"/>
      <c r="M111" s="95"/>
      <c r="N111" s="95"/>
      <c r="O111" s="95"/>
      <c r="P111" s="95"/>
      <c r="Q111" s="95"/>
      <c r="R111" s="6"/>
    </row>
    <row r="112" spans="2:24" ht="16.5" x14ac:dyDescent="0.35">
      <c r="B112" s="133" t="s">
        <v>108</v>
      </c>
      <c r="C112" s="134"/>
      <c r="D112" s="134"/>
      <c r="E112" s="134"/>
      <c r="F112" s="134"/>
      <c r="G112" s="134"/>
      <c r="H112" s="134"/>
      <c r="I112" s="134"/>
      <c r="J112" s="134"/>
      <c r="K112" s="134"/>
      <c r="L112" s="134"/>
      <c r="M112" s="134"/>
      <c r="N112" s="134"/>
      <c r="O112" s="134"/>
      <c r="P112" s="134"/>
      <c r="Q112" s="134"/>
      <c r="R112" s="135"/>
    </row>
    <row r="113" spans="2:18" x14ac:dyDescent="0.35">
      <c r="B113" s="136"/>
      <c r="C113" s="137"/>
      <c r="D113" s="137"/>
      <c r="E113" s="137"/>
      <c r="F113" s="137"/>
      <c r="G113" s="137"/>
      <c r="H113" s="137"/>
      <c r="I113" s="137"/>
      <c r="J113" s="137"/>
      <c r="K113" s="137"/>
      <c r="L113" s="137"/>
      <c r="M113" s="137"/>
      <c r="N113" s="137"/>
      <c r="O113" s="137"/>
      <c r="P113" s="137"/>
      <c r="Q113" s="137"/>
      <c r="R113" s="138"/>
    </row>
    <row r="114" spans="2:18" x14ac:dyDescent="0.35">
      <c r="B114" s="136"/>
      <c r="C114" s="137"/>
      <c r="D114" s="137"/>
      <c r="E114" s="137"/>
      <c r="F114" s="137"/>
      <c r="G114" s="137"/>
      <c r="H114" s="137"/>
      <c r="I114" s="137"/>
      <c r="J114" s="137"/>
      <c r="K114" s="137"/>
      <c r="L114" s="137"/>
      <c r="M114" s="137"/>
      <c r="N114" s="137"/>
      <c r="O114" s="137"/>
      <c r="P114" s="137"/>
      <c r="Q114" s="137"/>
      <c r="R114" s="138"/>
    </row>
    <row r="115" spans="2:18" x14ac:dyDescent="0.35">
      <c r="B115" s="136"/>
      <c r="C115" s="137"/>
      <c r="D115" s="137"/>
      <c r="E115" s="137"/>
      <c r="F115" s="137"/>
      <c r="G115" s="137"/>
      <c r="H115" s="137"/>
      <c r="I115" s="137"/>
      <c r="J115" s="137"/>
      <c r="K115" s="137"/>
      <c r="L115" s="137"/>
      <c r="M115" s="137"/>
      <c r="N115" s="137"/>
      <c r="O115" s="137"/>
      <c r="P115" s="137"/>
      <c r="Q115" s="137"/>
      <c r="R115" s="138"/>
    </row>
    <row r="116" spans="2:18" x14ac:dyDescent="0.35">
      <c r="B116" s="136"/>
      <c r="C116" s="137"/>
      <c r="D116" s="137"/>
      <c r="E116" s="137"/>
      <c r="F116" s="137"/>
      <c r="G116" s="137"/>
      <c r="H116" s="137"/>
      <c r="I116" s="137"/>
      <c r="J116" s="137"/>
      <c r="K116" s="137"/>
      <c r="L116" s="137"/>
      <c r="M116" s="137"/>
      <c r="N116" s="137"/>
      <c r="O116" s="137"/>
      <c r="P116" s="137"/>
      <c r="Q116" s="137"/>
      <c r="R116" s="138"/>
    </row>
    <row r="117" spans="2:18" ht="17" thickBot="1" x14ac:dyDescent="0.4">
      <c r="B117" s="99"/>
      <c r="C117" s="100"/>
      <c r="D117" s="100"/>
      <c r="E117" s="100"/>
      <c r="F117" s="100"/>
      <c r="G117" s="100"/>
      <c r="H117" s="100"/>
      <c r="I117" s="100"/>
      <c r="J117" s="100"/>
      <c r="K117" s="100"/>
      <c r="L117" s="100"/>
      <c r="M117" s="100"/>
      <c r="N117" s="100"/>
      <c r="O117" s="100"/>
      <c r="P117" s="100"/>
      <c r="Q117" s="100"/>
      <c r="R117" s="101"/>
    </row>
  </sheetData>
  <protectedRanges>
    <protectedRange sqref="J6 M6" name="Organizational Unit"/>
  </protectedRanges>
  <mergeCells count="208">
    <mergeCell ref="B105:R105"/>
    <mergeCell ref="B106:R107"/>
    <mergeCell ref="A50:A52"/>
    <mergeCell ref="A53:A61"/>
    <mergeCell ref="A65:A69"/>
    <mergeCell ref="A70:A72"/>
    <mergeCell ref="A73:A78"/>
    <mergeCell ref="A62:A64"/>
    <mergeCell ref="A18:A25"/>
    <mergeCell ref="A26:A28"/>
    <mergeCell ref="A29:A44"/>
    <mergeCell ref="A45:A49"/>
    <mergeCell ref="B104:J104"/>
    <mergeCell ref="B103:J103"/>
    <mergeCell ref="K103:L103"/>
    <mergeCell ref="M103:N103"/>
    <mergeCell ref="O103:P103"/>
    <mergeCell ref="Q103:R103"/>
    <mergeCell ref="Q98:R98"/>
    <mergeCell ref="B99:J99"/>
    <mergeCell ref="K99:L99"/>
    <mergeCell ref="M99:N99"/>
    <mergeCell ref="O99:P99"/>
    <mergeCell ref="Q99:R99"/>
    <mergeCell ref="V98:W98"/>
    <mergeCell ref="B102:J102"/>
    <mergeCell ref="K102:L102"/>
    <mergeCell ref="M102:N102"/>
    <mergeCell ref="O102:P102"/>
    <mergeCell ref="Q102:R102"/>
    <mergeCell ref="B100:J100"/>
    <mergeCell ref="K100:L100"/>
    <mergeCell ref="M100:N100"/>
    <mergeCell ref="O100:P100"/>
    <mergeCell ref="Q100:R100"/>
    <mergeCell ref="B101:J101"/>
    <mergeCell ref="K101:L101"/>
    <mergeCell ref="M101:N101"/>
    <mergeCell ref="O101:P101"/>
    <mergeCell ref="Q101:R101"/>
    <mergeCell ref="B98:J98"/>
    <mergeCell ref="K98:L98"/>
    <mergeCell ref="M98:N98"/>
    <mergeCell ref="O98:P98"/>
    <mergeCell ref="B97:J97"/>
    <mergeCell ref="K97:L97"/>
    <mergeCell ref="M97:N97"/>
    <mergeCell ref="O97:P97"/>
    <mergeCell ref="Q97:R97"/>
    <mergeCell ref="V94:W94"/>
    <mergeCell ref="V95:W95"/>
    <mergeCell ref="V96:W96"/>
    <mergeCell ref="V97:W97"/>
    <mergeCell ref="B91:R91"/>
    <mergeCell ref="B92:J92"/>
    <mergeCell ref="K92:R92"/>
    <mergeCell ref="B93:J93"/>
    <mergeCell ref="K93:L93"/>
    <mergeCell ref="M93:N93"/>
    <mergeCell ref="O93:P93"/>
    <mergeCell ref="Q93:R93"/>
    <mergeCell ref="B96:J96"/>
    <mergeCell ref="K96:L96"/>
    <mergeCell ref="M96:N96"/>
    <mergeCell ref="O96:P96"/>
    <mergeCell ref="Q96:R96"/>
    <mergeCell ref="B68:I68"/>
    <mergeCell ref="K68:R68"/>
    <mergeCell ref="B69:I69"/>
    <mergeCell ref="K69:R69"/>
    <mergeCell ref="B73:I73"/>
    <mergeCell ref="K73:P73"/>
    <mergeCell ref="Q73:R73"/>
    <mergeCell ref="B84:I84"/>
    <mergeCell ref="K84:R84"/>
    <mergeCell ref="B78:I78"/>
    <mergeCell ref="K78:R78"/>
    <mergeCell ref="B82:I82"/>
    <mergeCell ref="K82:P82"/>
    <mergeCell ref="Q82:R82"/>
    <mergeCell ref="B83:R83"/>
    <mergeCell ref="B66:R66"/>
    <mergeCell ref="B67:I67"/>
    <mergeCell ref="K67:R67"/>
    <mergeCell ref="B59:I59"/>
    <mergeCell ref="K59:R59"/>
    <mergeCell ref="B60:I60"/>
    <mergeCell ref="K60:R60"/>
    <mergeCell ref="B61:I61"/>
    <mergeCell ref="K61:R61"/>
    <mergeCell ref="B23:R23"/>
    <mergeCell ref="B24:I24"/>
    <mergeCell ref="K24:R24"/>
    <mergeCell ref="B25:I25"/>
    <mergeCell ref="K25:R25"/>
    <mergeCell ref="B29:I29"/>
    <mergeCell ref="K29:P29"/>
    <mergeCell ref="Q29:R29"/>
    <mergeCell ref="B37:I37"/>
    <mergeCell ref="K37:R37"/>
    <mergeCell ref="B34:I34"/>
    <mergeCell ref="K34:R34"/>
    <mergeCell ref="B35:I35"/>
    <mergeCell ref="K35:R35"/>
    <mergeCell ref="B36:I36"/>
    <mergeCell ref="K36:R36"/>
    <mergeCell ref="B30:R30"/>
    <mergeCell ref="B31:I31"/>
    <mergeCell ref="K31:R31"/>
    <mergeCell ref="B32:I32"/>
    <mergeCell ref="K32:R32"/>
    <mergeCell ref="B33:R33"/>
    <mergeCell ref="B20:I20"/>
    <mergeCell ref="K20:R20"/>
    <mergeCell ref="B21:I21"/>
    <mergeCell ref="K21:R21"/>
    <mergeCell ref="B22:I22"/>
    <mergeCell ref="K22:R22"/>
    <mergeCell ref="B17:I17"/>
    <mergeCell ref="J17:R17"/>
    <mergeCell ref="B18:I18"/>
    <mergeCell ref="K18:P18"/>
    <mergeCell ref="Q18:R18"/>
    <mergeCell ref="B19:R19"/>
    <mergeCell ref="C12:R12"/>
    <mergeCell ref="D14:F14"/>
    <mergeCell ref="H14:I14"/>
    <mergeCell ref="K14:M14"/>
    <mergeCell ref="N14:O14"/>
    <mergeCell ref="P14:R14"/>
    <mergeCell ref="C6:L6"/>
    <mergeCell ref="M6:O6"/>
    <mergeCell ref="P6:R6"/>
    <mergeCell ref="C8:R8"/>
    <mergeCell ref="C10:D10"/>
    <mergeCell ref="M10:O10"/>
    <mergeCell ref="P10:R10"/>
    <mergeCell ref="B38:I38"/>
    <mergeCell ref="K38:R38"/>
    <mergeCell ref="B39:I39"/>
    <mergeCell ref="K39:R39"/>
    <mergeCell ref="T27:U27"/>
    <mergeCell ref="T28:U28"/>
    <mergeCell ref="T43:U43"/>
    <mergeCell ref="T44:U44"/>
    <mergeCell ref="T51:U51"/>
    <mergeCell ref="B46:R46"/>
    <mergeCell ref="B47:I47"/>
    <mergeCell ref="K47:R47"/>
    <mergeCell ref="B48:I48"/>
    <mergeCell ref="K48:R48"/>
    <mergeCell ref="B49:I49"/>
    <mergeCell ref="K49:R49"/>
    <mergeCell ref="B40:I40"/>
    <mergeCell ref="K40:R40"/>
    <mergeCell ref="B41:I41"/>
    <mergeCell ref="K41:R41"/>
    <mergeCell ref="B45:I45"/>
    <mergeCell ref="K45:P45"/>
    <mergeCell ref="Q45:R45"/>
    <mergeCell ref="B110:K110"/>
    <mergeCell ref="B112:R112"/>
    <mergeCell ref="B113:R116"/>
    <mergeCell ref="T72:U72"/>
    <mergeCell ref="T80:U80"/>
    <mergeCell ref="T81:U81"/>
    <mergeCell ref="T88:U88"/>
    <mergeCell ref="T89:U89"/>
    <mergeCell ref="K104:R104"/>
    <mergeCell ref="B74:R74"/>
    <mergeCell ref="B75:I75"/>
    <mergeCell ref="K75:R75"/>
    <mergeCell ref="B76:I76"/>
    <mergeCell ref="K76:R76"/>
    <mergeCell ref="B77:I77"/>
    <mergeCell ref="K77:R77"/>
    <mergeCell ref="B85:I85"/>
    <mergeCell ref="K85:R85"/>
    <mergeCell ref="B86:I86"/>
    <mergeCell ref="M95:N95"/>
    <mergeCell ref="O95:P95"/>
    <mergeCell ref="Q95:R95"/>
    <mergeCell ref="B88:R88"/>
    <mergeCell ref="B89:R89"/>
    <mergeCell ref="K86:R86"/>
    <mergeCell ref="B94:R94"/>
    <mergeCell ref="B95:J95"/>
    <mergeCell ref="K95:L95"/>
    <mergeCell ref="T52:U52"/>
    <mergeCell ref="T63:U63"/>
    <mergeCell ref="T64:U64"/>
    <mergeCell ref="T71:U71"/>
    <mergeCell ref="B108:R108"/>
    <mergeCell ref="B56:I56"/>
    <mergeCell ref="K56:R56"/>
    <mergeCell ref="B57:I57"/>
    <mergeCell ref="K57:R57"/>
    <mergeCell ref="B58:I58"/>
    <mergeCell ref="K58:R58"/>
    <mergeCell ref="B53:I53"/>
    <mergeCell ref="K53:P53"/>
    <mergeCell ref="Q53:R53"/>
    <mergeCell ref="B54:R54"/>
    <mergeCell ref="B55:I55"/>
    <mergeCell ref="K55:R55"/>
    <mergeCell ref="B65:I65"/>
    <mergeCell ref="K65:P65"/>
    <mergeCell ref="Q65:R65"/>
  </mergeCells>
  <conditionalFormatting sqref="Q18">
    <cfRule type="cellIs" dxfId="59" priority="67" operator="equal">
      <formula>"Good"</formula>
    </cfRule>
    <cfRule type="cellIs" dxfId="58" priority="68" operator="equal">
      <formula>"Very Good"</formula>
    </cfRule>
  </conditionalFormatting>
  <conditionalFormatting sqref="Q18:S18">
    <cfRule type="cellIs" dxfId="57" priority="65" operator="equal">
      <formula>"Unsatisfactory"</formula>
    </cfRule>
    <cfRule type="cellIs" dxfId="56" priority="66" operator="equal">
      <formula>"Fair"</formula>
    </cfRule>
  </conditionalFormatting>
  <conditionalFormatting sqref="K11">
    <cfRule type="cellIs" dxfId="55" priority="63" operator="equal">
      <formula>"Unsatisfactory"</formula>
    </cfRule>
    <cfRule type="cellIs" dxfId="54" priority="64" operator="equal">
      <formula>"Fair"</formula>
    </cfRule>
  </conditionalFormatting>
  <conditionalFormatting sqref="C11:I11 C10 I10">
    <cfRule type="cellIs" dxfId="53" priority="59" operator="equal">
      <formula>"Unsatisfactory"</formula>
    </cfRule>
    <cfRule type="cellIs" dxfId="52" priority="60" operator="equal">
      <formula>"Fair"</formula>
    </cfRule>
  </conditionalFormatting>
  <conditionalFormatting sqref="C11:I11 C10 I10">
    <cfRule type="cellIs" dxfId="51" priority="61" operator="equal">
      <formula>"Good"</formula>
    </cfRule>
    <cfRule type="cellIs" dxfId="50" priority="62" operator="equal">
      <formula>"Very Good"</formula>
    </cfRule>
  </conditionalFormatting>
  <conditionalFormatting sqref="Q29">
    <cfRule type="cellIs" dxfId="49" priority="57" operator="equal">
      <formula>"Good"</formula>
    </cfRule>
    <cfRule type="cellIs" dxfId="48" priority="58" operator="equal">
      <formula>"Very Good"</formula>
    </cfRule>
  </conditionalFormatting>
  <conditionalFormatting sqref="Q29:S29">
    <cfRule type="cellIs" dxfId="47" priority="55" operator="equal">
      <formula>"Unsatisfactory"</formula>
    </cfRule>
    <cfRule type="cellIs" dxfId="46" priority="56" operator="equal">
      <formula>"Fair"</formula>
    </cfRule>
  </conditionalFormatting>
  <conditionalFormatting sqref="Q45">
    <cfRule type="cellIs" dxfId="45" priority="53" operator="equal">
      <formula>"Good"</formula>
    </cfRule>
    <cfRule type="cellIs" dxfId="44" priority="54" operator="equal">
      <formula>"Very Good"</formula>
    </cfRule>
  </conditionalFormatting>
  <conditionalFormatting sqref="Q45:S45">
    <cfRule type="cellIs" dxfId="43" priority="51" operator="equal">
      <formula>"Unsatisfactory"</formula>
    </cfRule>
    <cfRule type="cellIs" dxfId="42" priority="52" operator="equal">
      <formula>"Fair"</formula>
    </cfRule>
  </conditionalFormatting>
  <conditionalFormatting sqref="Q53">
    <cfRule type="cellIs" dxfId="41" priority="49" operator="equal">
      <formula>"Good"</formula>
    </cfRule>
    <cfRule type="cellIs" dxfId="40" priority="50" operator="equal">
      <formula>"Very Good"</formula>
    </cfRule>
  </conditionalFormatting>
  <conditionalFormatting sqref="Q53:S53">
    <cfRule type="cellIs" dxfId="39" priority="47" operator="equal">
      <formula>"Unsatisfactory"</formula>
    </cfRule>
    <cfRule type="cellIs" dxfId="38" priority="48" operator="equal">
      <formula>"Fair"</formula>
    </cfRule>
  </conditionalFormatting>
  <conditionalFormatting sqref="Q65">
    <cfRule type="cellIs" dxfId="37" priority="45" operator="equal">
      <formula>"Good"</formula>
    </cfRule>
    <cfRule type="cellIs" dxfId="36" priority="46" operator="equal">
      <formula>"Very Good"</formula>
    </cfRule>
  </conditionalFormatting>
  <conditionalFormatting sqref="Q65:S65">
    <cfRule type="cellIs" dxfId="35" priority="43" operator="equal">
      <formula>"Unsatisfactory"</formula>
    </cfRule>
    <cfRule type="cellIs" dxfId="34" priority="44" operator="equal">
      <formula>"Fair"</formula>
    </cfRule>
  </conditionalFormatting>
  <conditionalFormatting sqref="Q73">
    <cfRule type="cellIs" dxfId="33" priority="41" operator="equal">
      <formula>"Good"</formula>
    </cfRule>
    <cfRule type="cellIs" dxfId="32" priority="42" operator="equal">
      <formula>"Very Good"</formula>
    </cfRule>
  </conditionalFormatting>
  <conditionalFormatting sqref="Q73:S73">
    <cfRule type="cellIs" dxfId="31" priority="39" operator="equal">
      <formula>"Unsatisfactory"</formula>
    </cfRule>
    <cfRule type="cellIs" dxfId="30" priority="40" operator="equal">
      <formula>"Fair"</formula>
    </cfRule>
  </conditionalFormatting>
  <conditionalFormatting sqref="S82">
    <cfRule type="cellIs" dxfId="29" priority="35" operator="equal">
      <formula>"Unsatisfactory"</formula>
    </cfRule>
    <cfRule type="cellIs" dxfId="28" priority="36" operator="equal">
      <formula>"Fair"</formula>
    </cfRule>
  </conditionalFormatting>
  <conditionalFormatting sqref="Q96">
    <cfRule type="cellIs" dxfId="27" priority="31" stopIfTrue="1" operator="equal">
      <formula>0</formula>
    </cfRule>
    <cfRule type="cellIs" dxfId="26" priority="32" operator="greaterThan">
      <formula>0</formula>
    </cfRule>
  </conditionalFormatting>
  <conditionalFormatting sqref="Q95">
    <cfRule type="cellIs" dxfId="25" priority="73" stopIfTrue="1" operator="equal">
      <formula>0</formula>
    </cfRule>
    <cfRule type="cellIs" dxfId="24" priority="74" operator="greaterThan">
      <formula>0</formula>
    </cfRule>
  </conditionalFormatting>
  <conditionalFormatting sqref="Q97">
    <cfRule type="cellIs" dxfId="23" priority="29" stopIfTrue="1" operator="equal">
      <formula>0</formula>
    </cfRule>
    <cfRule type="cellIs" dxfId="22" priority="30" operator="greaterThan">
      <formula>0</formula>
    </cfRule>
  </conditionalFormatting>
  <conditionalFormatting sqref="Q98">
    <cfRule type="cellIs" dxfId="21" priority="27" stopIfTrue="1" operator="equal">
      <formula>0</formula>
    </cfRule>
    <cfRule type="cellIs" dxfId="20" priority="28" operator="greaterThan">
      <formula>0</formula>
    </cfRule>
  </conditionalFormatting>
  <conditionalFormatting sqref="Q99:Q103">
    <cfRule type="cellIs" dxfId="19" priority="25" stopIfTrue="1" operator="equal">
      <formula>0</formula>
    </cfRule>
    <cfRule type="cellIs" dxfId="18" priority="26" operator="greaterThan">
      <formula>0</formula>
    </cfRule>
  </conditionalFormatting>
  <conditionalFormatting sqref="O95">
    <cfRule type="cellIs" dxfId="17" priority="71" stopIfTrue="1" operator="equal">
      <formula>0</formula>
    </cfRule>
    <cfRule type="cellIs" dxfId="16" priority="72" operator="greaterThan">
      <formula>0</formula>
    </cfRule>
  </conditionalFormatting>
  <conditionalFormatting sqref="O96:O103">
    <cfRule type="cellIs" dxfId="15" priority="23" stopIfTrue="1" operator="equal">
      <formula>0</formula>
    </cfRule>
    <cfRule type="cellIs" dxfId="14" priority="24" operator="greaterThan">
      <formula>0</formula>
    </cfRule>
  </conditionalFormatting>
  <conditionalFormatting sqref="M95">
    <cfRule type="cellIs" dxfId="13" priority="33" stopIfTrue="1" operator="equal">
      <formula>0</formula>
    </cfRule>
    <cfRule type="cellIs" dxfId="12" priority="34" operator="greaterThan">
      <formula>0</formula>
    </cfRule>
  </conditionalFormatting>
  <conditionalFormatting sqref="M96:M103">
    <cfRule type="cellIs" dxfId="11" priority="21" stopIfTrue="1" operator="equal">
      <formula>0</formula>
    </cfRule>
    <cfRule type="cellIs" dxfId="10" priority="22" operator="greaterThan">
      <formula>0</formula>
    </cfRule>
  </conditionalFormatting>
  <conditionalFormatting sqref="K95">
    <cfRule type="cellIs" dxfId="9" priority="69" stopIfTrue="1" operator="equal">
      <formula>0</formula>
    </cfRule>
    <cfRule type="cellIs" dxfId="8" priority="70" operator="greaterThan">
      <formula>0</formula>
    </cfRule>
  </conditionalFormatting>
  <conditionalFormatting sqref="K96:K103">
    <cfRule type="cellIs" dxfId="7" priority="19" stopIfTrue="1" operator="equal">
      <formula>0</formula>
    </cfRule>
    <cfRule type="cellIs" dxfId="6" priority="20" operator="greaterThan">
      <formula>0</formula>
    </cfRule>
  </conditionalFormatting>
  <conditionalFormatting sqref="Q82">
    <cfRule type="cellIs" dxfId="5" priority="9" operator="equal">
      <formula>"Good"</formula>
    </cfRule>
    <cfRule type="cellIs" dxfId="4" priority="10" operator="equal">
      <formula>"Very Good"</formula>
    </cfRule>
  </conditionalFormatting>
  <conditionalFormatting sqref="Q82:R82">
    <cfRule type="cellIs" dxfId="3" priority="7" operator="equal">
      <formula>"Unsatisfactory"</formula>
    </cfRule>
    <cfRule type="cellIs" dxfId="2" priority="8" operator="equal">
      <formula>"Fair"</formula>
    </cfRule>
  </conditionalFormatting>
  <conditionalFormatting sqref="B113:R116">
    <cfRule type="expression" dxfId="1" priority="1">
      <formula>#REF!=TRUE</formula>
    </cfRule>
    <cfRule type="expression" dxfId="0" priority="4">
      <formula>#REF!=FALSE</formula>
    </cfRule>
  </conditionalFormatting>
  <dataValidations count="4">
    <dataValidation type="list" showInputMessage="1" showErrorMessage="1" sqref="J84:J86">
      <formula1>"&lt;Select one&gt;,0,1,2,3"</formula1>
    </dataValidation>
    <dataValidation showDropDown="1" showInputMessage="1" showErrorMessage="1" sqref="Q18:S18 Q29:S29 Q45:S45 Q53:S53 Q65:S65 Q73:S73 Q82:S82"/>
    <dataValidation type="list" showInputMessage="1" showErrorMessage="1" sqref="J67:J71 J75:J79 J20:J22 J24:J26 J31:J32 J47:J50 J55:J62 J34:J42">
      <formula1>"&lt;Select one&gt;,Yes,No,Partial"</formula1>
    </dataValidation>
    <dataValidation allowBlank="1" showInputMessage="1" showErrorMessage="1" promptTitle="Title of the CPE" prompt="Title of the Country Programme Evaluation" sqref="C8:I8"/>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
                <anchor moveWithCells="1">
                  <from>
                    <xdr:col>11</xdr:col>
                    <xdr:colOff>241300</xdr:colOff>
                    <xdr:row>109</xdr:row>
                    <xdr:rowOff>0</xdr:rowOff>
                  </from>
                  <to>
                    <xdr:col>11</xdr:col>
                    <xdr:colOff>533400</xdr:colOff>
                    <xdr:row>110</xdr:row>
                    <xdr:rowOff>69850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13</xdr:col>
                    <xdr:colOff>279400</xdr:colOff>
                    <xdr:row>109</xdr:row>
                    <xdr:rowOff>0</xdr:rowOff>
                  </from>
                  <to>
                    <xdr:col>13</xdr:col>
                    <xdr:colOff>584200</xdr:colOff>
                    <xdr:row>110</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EO</dc:creator>
  <cp:lastModifiedBy>Neha Karkara</cp:lastModifiedBy>
  <dcterms:created xsi:type="dcterms:W3CDTF">2021-05-14T15:08:51Z</dcterms:created>
  <dcterms:modified xsi:type="dcterms:W3CDTF">2021-06-03T16:39:12Z</dcterms:modified>
</cp:coreProperties>
</file>